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EsteLivro" hidePivotFieldList="1" checkCompatibility="1" autoCompressPictures="0"/>
  <bookViews>
    <workbookView xWindow="165" yWindow="855" windowWidth="19440" windowHeight="11760" tabRatio="933"/>
  </bookViews>
  <sheets>
    <sheet name="Instruções" sheetId="7" r:id="rId1"/>
    <sheet name="DADOS PESSOAIS" sheetId="10" r:id="rId2"/>
    <sheet name="DADOS CLÍNICOS" sheetId="1" r:id="rId3"/>
    <sheet name="Caracterização Participantes" sheetId="2" r:id="rId4"/>
    <sheet name="Ambiente" sheetId="4" r:id="rId5"/>
    <sheet name="Testes Funcionais" sheetId="3" r:id="rId6"/>
    <sheet name="Quedas" sheetId="8" r:id="rId7"/>
    <sheet name="Procedimentos" sheetId="9" r:id="rId8"/>
    <sheet name="Folha1" sheetId="11" r:id="rId9"/>
  </sheets>
  <externalReferences>
    <externalReference r:id="rId10"/>
  </externalReferences>
  <definedNames>
    <definedName name="t">[1]Folha2!$F$6:$F$57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R4" i="1" l="1"/>
  <c r="CR5" i="1"/>
  <c r="C14" i="3"/>
  <c r="C2" i="2"/>
  <c r="B4" i="1"/>
  <c r="B9" i="1"/>
  <c r="B5" i="1"/>
  <c r="B6" i="1"/>
  <c r="B7" i="1"/>
  <c r="B8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CZ4" i="1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DR5" i="1"/>
  <c r="DR6" i="1"/>
  <c r="DR7" i="1"/>
  <c r="DR8" i="1"/>
  <c r="DR9" i="1"/>
  <c r="DR10" i="1"/>
  <c r="DR11" i="1"/>
  <c r="DR12" i="1"/>
  <c r="DR13" i="1"/>
  <c r="DR14" i="1"/>
  <c r="DR15" i="1"/>
  <c r="DR16" i="1"/>
  <c r="DR17" i="1"/>
  <c r="DR18" i="1"/>
  <c r="DR19" i="1"/>
  <c r="DR20" i="1"/>
  <c r="DR21" i="1"/>
  <c r="DR22" i="1"/>
  <c r="DR23" i="1"/>
  <c r="DR24" i="1"/>
  <c r="DR25" i="1"/>
  <c r="DR26" i="1"/>
  <c r="DR27" i="1"/>
  <c r="DR28" i="1"/>
  <c r="DR29" i="1"/>
  <c r="DR30" i="1"/>
  <c r="DR31" i="1"/>
  <c r="DR32" i="1"/>
  <c r="DR33" i="1"/>
  <c r="DR34" i="1"/>
  <c r="DR35" i="1"/>
  <c r="DR36" i="1"/>
  <c r="DR37" i="1"/>
  <c r="DR38" i="1"/>
  <c r="DR39" i="1"/>
  <c r="DR40" i="1"/>
  <c r="DR41" i="1"/>
  <c r="DR42" i="1"/>
  <c r="DR43" i="1"/>
  <c r="DR44" i="1"/>
  <c r="DR45" i="1"/>
  <c r="DR46" i="1"/>
  <c r="DR47" i="1"/>
  <c r="DR48" i="1"/>
  <c r="DR49" i="1"/>
  <c r="DR50" i="1"/>
  <c r="DR51" i="1"/>
  <c r="DR52" i="1"/>
  <c r="DR53" i="1"/>
  <c r="DR54" i="1"/>
  <c r="DR55" i="1"/>
  <c r="DR56" i="1"/>
  <c r="DR57" i="1"/>
  <c r="DR58" i="1"/>
  <c r="DR59" i="1"/>
  <c r="DR60" i="1"/>
  <c r="DR61" i="1"/>
  <c r="DR62" i="1"/>
  <c r="DR63" i="1"/>
  <c r="DR64" i="1"/>
  <c r="DR65" i="1"/>
  <c r="DR66" i="1"/>
  <c r="DR67" i="1"/>
  <c r="DR68" i="1"/>
  <c r="DR69" i="1"/>
  <c r="DR70" i="1"/>
  <c r="DR71" i="1"/>
  <c r="DR72" i="1"/>
  <c r="DR73" i="1"/>
  <c r="DR74" i="1"/>
  <c r="DR75" i="1"/>
  <c r="DR76" i="1"/>
  <c r="DR77" i="1"/>
  <c r="DR78" i="1"/>
  <c r="DR79" i="1"/>
  <c r="DR80" i="1"/>
  <c r="DR81" i="1"/>
  <c r="DR82" i="1"/>
  <c r="DR83" i="1"/>
  <c r="DR84" i="1"/>
  <c r="DR85" i="1"/>
  <c r="DR86" i="1"/>
  <c r="DR87" i="1"/>
  <c r="DR88" i="1"/>
  <c r="DR89" i="1"/>
  <c r="DR90" i="1"/>
  <c r="DR91" i="1"/>
  <c r="DR92" i="1"/>
  <c r="DR93" i="1"/>
  <c r="DR94" i="1"/>
  <c r="DR95" i="1"/>
  <c r="DR96" i="1"/>
  <c r="DR97" i="1"/>
  <c r="DR98" i="1"/>
  <c r="DR99" i="1"/>
  <c r="DR100" i="1"/>
  <c r="DR101" i="1"/>
  <c r="DR102" i="1"/>
  <c r="DR103" i="1"/>
  <c r="DR104" i="1"/>
  <c r="DR105" i="1"/>
  <c r="DR106" i="1"/>
  <c r="DR107" i="1"/>
  <c r="DR108" i="1"/>
  <c r="DR109" i="1"/>
  <c r="DR110" i="1"/>
  <c r="DR111" i="1"/>
  <c r="DR112" i="1"/>
  <c r="DR113" i="1"/>
  <c r="DR114" i="1"/>
  <c r="DR115" i="1"/>
  <c r="DR116" i="1"/>
  <c r="DR117" i="1"/>
  <c r="DR118" i="1"/>
  <c r="DR119" i="1"/>
  <c r="DR120" i="1"/>
  <c r="DR121" i="1"/>
  <c r="DR122" i="1"/>
  <c r="DR123" i="1"/>
  <c r="DR124" i="1"/>
  <c r="DR125" i="1"/>
  <c r="DR126" i="1"/>
  <c r="DR127" i="1"/>
  <c r="DR128" i="1"/>
  <c r="DR129" i="1"/>
  <c r="DR130" i="1"/>
  <c r="DR131" i="1"/>
  <c r="DR132" i="1"/>
  <c r="DR133" i="1"/>
  <c r="DR134" i="1"/>
  <c r="DR135" i="1"/>
  <c r="DR136" i="1"/>
  <c r="DR137" i="1"/>
  <c r="DR138" i="1"/>
  <c r="DR139" i="1"/>
  <c r="DR140" i="1"/>
  <c r="DR141" i="1"/>
  <c r="DR142" i="1"/>
  <c r="DR143" i="1"/>
  <c r="DR144" i="1"/>
  <c r="DR145" i="1"/>
  <c r="DR146" i="1"/>
  <c r="DR147" i="1"/>
  <c r="DR148" i="1"/>
  <c r="DR149" i="1"/>
  <c r="DR150" i="1"/>
  <c r="DR151" i="1"/>
  <c r="DR152" i="1"/>
  <c r="DR153" i="1"/>
  <c r="DR154" i="1"/>
  <c r="DR155" i="1"/>
  <c r="DR156" i="1"/>
  <c r="DR157" i="1"/>
  <c r="DR158" i="1"/>
  <c r="DR159" i="1"/>
  <c r="DR160" i="1"/>
  <c r="DR161" i="1"/>
  <c r="DR162" i="1"/>
  <c r="DR163" i="1"/>
  <c r="DR164" i="1"/>
  <c r="DR165" i="1"/>
  <c r="DR166" i="1"/>
  <c r="DR167" i="1"/>
  <c r="DR168" i="1"/>
  <c r="DR169" i="1"/>
  <c r="DR170" i="1"/>
  <c r="DR171" i="1"/>
  <c r="DR172" i="1"/>
  <c r="DR173" i="1"/>
  <c r="DR174" i="1"/>
  <c r="DR175" i="1"/>
  <c r="DR176" i="1"/>
  <c r="DR177" i="1"/>
  <c r="DR178" i="1"/>
  <c r="DR179" i="1"/>
  <c r="DR180" i="1"/>
  <c r="DR181" i="1"/>
  <c r="DR182" i="1"/>
  <c r="DR183" i="1"/>
  <c r="DR184" i="1"/>
  <c r="DR185" i="1"/>
  <c r="DR186" i="1"/>
  <c r="DR187" i="1"/>
  <c r="DR188" i="1"/>
  <c r="DR189" i="1"/>
  <c r="DR190" i="1"/>
  <c r="DR191" i="1"/>
  <c r="DR192" i="1"/>
  <c r="DR193" i="1"/>
  <c r="DR194" i="1"/>
  <c r="DR195" i="1"/>
  <c r="DR196" i="1"/>
  <c r="DR197" i="1"/>
  <c r="DR198" i="1"/>
  <c r="DR199" i="1"/>
  <c r="DR200" i="1"/>
  <c r="DP5" i="1"/>
  <c r="DP6" i="1"/>
  <c r="DP7" i="1"/>
  <c r="DP8" i="1"/>
  <c r="DP9" i="1"/>
  <c r="DP10" i="1"/>
  <c r="DP11" i="1"/>
  <c r="DP12" i="1"/>
  <c r="DP13" i="1"/>
  <c r="DP14" i="1"/>
  <c r="DP15" i="1"/>
  <c r="DP16" i="1"/>
  <c r="DP17" i="1"/>
  <c r="DP18" i="1"/>
  <c r="DP19" i="1"/>
  <c r="DP20" i="1"/>
  <c r="DP21" i="1"/>
  <c r="DP22" i="1"/>
  <c r="DP23" i="1"/>
  <c r="DP24" i="1"/>
  <c r="DP25" i="1"/>
  <c r="DP26" i="1"/>
  <c r="DP27" i="1"/>
  <c r="DP28" i="1"/>
  <c r="DP29" i="1"/>
  <c r="DP30" i="1"/>
  <c r="DP31" i="1"/>
  <c r="DP32" i="1"/>
  <c r="DP33" i="1"/>
  <c r="DP34" i="1"/>
  <c r="DP35" i="1"/>
  <c r="DP36" i="1"/>
  <c r="DP37" i="1"/>
  <c r="DP38" i="1"/>
  <c r="DP39" i="1"/>
  <c r="DP40" i="1"/>
  <c r="DP41" i="1"/>
  <c r="DP42" i="1"/>
  <c r="DP43" i="1"/>
  <c r="DP44" i="1"/>
  <c r="DP45" i="1"/>
  <c r="DP46" i="1"/>
  <c r="DP47" i="1"/>
  <c r="DP48" i="1"/>
  <c r="DP49" i="1"/>
  <c r="DP50" i="1"/>
  <c r="DP51" i="1"/>
  <c r="DP52" i="1"/>
  <c r="DP53" i="1"/>
  <c r="DP54" i="1"/>
  <c r="DP55" i="1"/>
  <c r="DP56" i="1"/>
  <c r="DP57" i="1"/>
  <c r="DP58" i="1"/>
  <c r="DP59" i="1"/>
  <c r="DP60" i="1"/>
  <c r="DP61" i="1"/>
  <c r="DP62" i="1"/>
  <c r="DP63" i="1"/>
  <c r="DP64" i="1"/>
  <c r="DP65" i="1"/>
  <c r="DP66" i="1"/>
  <c r="DP67" i="1"/>
  <c r="DP68" i="1"/>
  <c r="DP69" i="1"/>
  <c r="DP70" i="1"/>
  <c r="DP71" i="1"/>
  <c r="DP72" i="1"/>
  <c r="DP73" i="1"/>
  <c r="DP74" i="1"/>
  <c r="DP75" i="1"/>
  <c r="DP76" i="1"/>
  <c r="DP77" i="1"/>
  <c r="DP78" i="1"/>
  <c r="DP79" i="1"/>
  <c r="DP80" i="1"/>
  <c r="DP81" i="1"/>
  <c r="DP82" i="1"/>
  <c r="DP83" i="1"/>
  <c r="DP84" i="1"/>
  <c r="DP85" i="1"/>
  <c r="DP86" i="1"/>
  <c r="DP87" i="1"/>
  <c r="DP88" i="1"/>
  <c r="DP89" i="1"/>
  <c r="DP90" i="1"/>
  <c r="DP91" i="1"/>
  <c r="DP92" i="1"/>
  <c r="DP93" i="1"/>
  <c r="DP94" i="1"/>
  <c r="DP95" i="1"/>
  <c r="DP96" i="1"/>
  <c r="DP97" i="1"/>
  <c r="DP98" i="1"/>
  <c r="DP99" i="1"/>
  <c r="DP100" i="1"/>
  <c r="DP101" i="1"/>
  <c r="DP102" i="1"/>
  <c r="DP103" i="1"/>
  <c r="DP104" i="1"/>
  <c r="DP105" i="1"/>
  <c r="DP106" i="1"/>
  <c r="DP107" i="1"/>
  <c r="DP108" i="1"/>
  <c r="DP109" i="1"/>
  <c r="DP110" i="1"/>
  <c r="DP111" i="1"/>
  <c r="DP112" i="1"/>
  <c r="DP113" i="1"/>
  <c r="DP114" i="1"/>
  <c r="DP115" i="1"/>
  <c r="DP116" i="1"/>
  <c r="DP117" i="1"/>
  <c r="DP118" i="1"/>
  <c r="DP119" i="1"/>
  <c r="DP120" i="1"/>
  <c r="DP121" i="1"/>
  <c r="DP122" i="1"/>
  <c r="DP123" i="1"/>
  <c r="DP124" i="1"/>
  <c r="DP125" i="1"/>
  <c r="DP126" i="1"/>
  <c r="DP127" i="1"/>
  <c r="DP128" i="1"/>
  <c r="DP129" i="1"/>
  <c r="DP130" i="1"/>
  <c r="DP131" i="1"/>
  <c r="DP132" i="1"/>
  <c r="DP133" i="1"/>
  <c r="DP134" i="1"/>
  <c r="DP135" i="1"/>
  <c r="DP136" i="1"/>
  <c r="DP137" i="1"/>
  <c r="DP138" i="1"/>
  <c r="DP139" i="1"/>
  <c r="DP140" i="1"/>
  <c r="DP141" i="1"/>
  <c r="DP142" i="1"/>
  <c r="DP143" i="1"/>
  <c r="DP144" i="1"/>
  <c r="DP145" i="1"/>
  <c r="DP146" i="1"/>
  <c r="DP147" i="1"/>
  <c r="DP148" i="1"/>
  <c r="DP149" i="1"/>
  <c r="DP150" i="1"/>
  <c r="DP151" i="1"/>
  <c r="DP152" i="1"/>
  <c r="DP153" i="1"/>
  <c r="DP154" i="1"/>
  <c r="DP155" i="1"/>
  <c r="DP156" i="1"/>
  <c r="DP157" i="1"/>
  <c r="DP158" i="1"/>
  <c r="DP159" i="1"/>
  <c r="DP160" i="1"/>
  <c r="DP161" i="1"/>
  <c r="DP162" i="1"/>
  <c r="DP163" i="1"/>
  <c r="DP164" i="1"/>
  <c r="DP165" i="1"/>
  <c r="DP166" i="1"/>
  <c r="DP167" i="1"/>
  <c r="DP168" i="1"/>
  <c r="DP169" i="1"/>
  <c r="DP170" i="1"/>
  <c r="DP171" i="1"/>
  <c r="DP172" i="1"/>
  <c r="DP173" i="1"/>
  <c r="DP174" i="1"/>
  <c r="DP175" i="1"/>
  <c r="DP176" i="1"/>
  <c r="DP177" i="1"/>
  <c r="DP178" i="1"/>
  <c r="DP179" i="1"/>
  <c r="DP180" i="1"/>
  <c r="DP181" i="1"/>
  <c r="DP182" i="1"/>
  <c r="DP183" i="1"/>
  <c r="DP184" i="1"/>
  <c r="DP185" i="1"/>
  <c r="DP186" i="1"/>
  <c r="DP187" i="1"/>
  <c r="DP188" i="1"/>
  <c r="DP189" i="1"/>
  <c r="DP190" i="1"/>
  <c r="DP191" i="1"/>
  <c r="DP192" i="1"/>
  <c r="DP193" i="1"/>
  <c r="DP194" i="1"/>
  <c r="DP195" i="1"/>
  <c r="DP196" i="1"/>
  <c r="DP197" i="1"/>
  <c r="DP198" i="1"/>
  <c r="DP199" i="1"/>
  <c r="DP200" i="1"/>
  <c r="DM5" i="1"/>
  <c r="DN5" i="1"/>
  <c r="DM6" i="1"/>
  <c r="CR6" i="1"/>
  <c r="DN6" i="1"/>
  <c r="DM7" i="1"/>
  <c r="CR7" i="1"/>
  <c r="DN7" i="1"/>
  <c r="DM8" i="1"/>
  <c r="CR8" i="1"/>
  <c r="DN8" i="1"/>
  <c r="DM9" i="1"/>
  <c r="CR9" i="1"/>
  <c r="DN9" i="1"/>
  <c r="DM10" i="1"/>
  <c r="CR10" i="1"/>
  <c r="DN10" i="1"/>
  <c r="DM11" i="1"/>
  <c r="CR11" i="1"/>
  <c r="DN11" i="1"/>
  <c r="DM12" i="1"/>
  <c r="CR12" i="1"/>
  <c r="DN12" i="1"/>
  <c r="DM13" i="1"/>
  <c r="CR13" i="1"/>
  <c r="DN13" i="1"/>
  <c r="DM14" i="1"/>
  <c r="CR14" i="1"/>
  <c r="DN14" i="1"/>
  <c r="DM15" i="1"/>
  <c r="CR15" i="1"/>
  <c r="DN15" i="1"/>
  <c r="DM16" i="1"/>
  <c r="CR16" i="1"/>
  <c r="DN16" i="1"/>
  <c r="DM17" i="1"/>
  <c r="CR17" i="1"/>
  <c r="DN17" i="1"/>
  <c r="DM18" i="1"/>
  <c r="CR18" i="1"/>
  <c r="DN18" i="1"/>
  <c r="DM19" i="1"/>
  <c r="CR19" i="1"/>
  <c r="DN19" i="1"/>
  <c r="DM20" i="1"/>
  <c r="CR20" i="1"/>
  <c r="DN20" i="1"/>
  <c r="DM21" i="1"/>
  <c r="CR21" i="1"/>
  <c r="DN21" i="1"/>
  <c r="DM22" i="1"/>
  <c r="CR22" i="1"/>
  <c r="DN22" i="1"/>
  <c r="DM23" i="1"/>
  <c r="CR23" i="1"/>
  <c r="DN23" i="1"/>
  <c r="DM24" i="1"/>
  <c r="CR24" i="1"/>
  <c r="DN24" i="1"/>
  <c r="DM25" i="1"/>
  <c r="CR25" i="1"/>
  <c r="DN25" i="1"/>
  <c r="DM26" i="1"/>
  <c r="CR26" i="1"/>
  <c r="DN26" i="1"/>
  <c r="DM27" i="1"/>
  <c r="CR27" i="1"/>
  <c r="DN27" i="1"/>
  <c r="DM28" i="1"/>
  <c r="CR28" i="1"/>
  <c r="DN28" i="1"/>
  <c r="DM29" i="1"/>
  <c r="CR29" i="1"/>
  <c r="DN29" i="1"/>
  <c r="DM30" i="1"/>
  <c r="CR30" i="1"/>
  <c r="DN30" i="1"/>
  <c r="DM31" i="1"/>
  <c r="CR31" i="1"/>
  <c r="DN31" i="1"/>
  <c r="DM32" i="1"/>
  <c r="CR32" i="1"/>
  <c r="DN32" i="1"/>
  <c r="DM33" i="1"/>
  <c r="CR33" i="1"/>
  <c r="DN33" i="1"/>
  <c r="DM34" i="1"/>
  <c r="CR34" i="1"/>
  <c r="DN34" i="1"/>
  <c r="DM35" i="1"/>
  <c r="CR35" i="1"/>
  <c r="DN35" i="1"/>
  <c r="DM36" i="1"/>
  <c r="CR36" i="1"/>
  <c r="DN36" i="1"/>
  <c r="DM37" i="1"/>
  <c r="CR37" i="1"/>
  <c r="DN37" i="1"/>
  <c r="DM38" i="1"/>
  <c r="CR38" i="1"/>
  <c r="DN38" i="1"/>
  <c r="DM39" i="1"/>
  <c r="CR39" i="1"/>
  <c r="DN39" i="1"/>
  <c r="DM40" i="1"/>
  <c r="CR40" i="1"/>
  <c r="DN40" i="1"/>
  <c r="DM41" i="1"/>
  <c r="CR41" i="1"/>
  <c r="DN41" i="1"/>
  <c r="DM42" i="1"/>
  <c r="CR42" i="1"/>
  <c r="DN42" i="1"/>
  <c r="DM43" i="1"/>
  <c r="CR43" i="1"/>
  <c r="DN43" i="1"/>
  <c r="DM44" i="1"/>
  <c r="CR44" i="1"/>
  <c r="DN44" i="1"/>
  <c r="DM45" i="1"/>
  <c r="CR45" i="1"/>
  <c r="DN45" i="1"/>
  <c r="DM46" i="1"/>
  <c r="CR46" i="1"/>
  <c r="DN46" i="1"/>
  <c r="DM47" i="1"/>
  <c r="CR47" i="1"/>
  <c r="DN47" i="1"/>
  <c r="DM48" i="1"/>
  <c r="CR48" i="1"/>
  <c r="DN48" i="1"/>
  <c r="DM49" i="1"/>
  <c r="CR49" i="1"/>
  <c r="DN49" i="1"/>
  <c r="DM50" i="1"/>
  <c r="CR50" i="1"/>
  <c r="DN50" i="1"/>
  <c r="DM51" i="1"/>
  <c r="CR51" i="1"/>
  <c r="DN51" i="1"/>
  <c r="DM52" i="1"/>
  <c r="CR52" i="1"/>
  <c r="DN52" i="1"/>
  <c r="DM53" i="1"/>
  <c r="CR53" i="1"/>
  <c r="DN53" i="1"/>
  <c r="DM54" i="1"/>
  <c r="CR54" i="1"/>
  <c r="DN54" i="1"/>
  <c r="DM55" i="1"/>
  <c r="CR55" i="1"/>
  <c r="DN55" i="1"/>
  <c r="DM56" i="1"/>
  <c r="CR56" i="1"/>
  <c r="DN56" i="1"/>
  <c r="DM57" i="1"/>
  <c r="CR57" i="1"/>
  <c r="DN57" i="1"/>
  <c r="DM58" i="1"/>
  <c r="CR58" i="1"/>
  <c r="DN58" i="1"/>
  <c r="DM59" i="1"/>
  <c r="CR59" i="1"/>
  <c r="DN59" i="1"/>
  <c r="DM60" i="1"/>
  <c r="CR60" i="1"/>
  <c r="DN60" i="1"/>
  <c r="DM61" i="1"/>
  <c r="CR61" i="1"/>
  <c r="DN61" i="1"/>
  <c r="DM62" i="1"/>
  <c r="CR62" i="1"/>
  <c r="DN62" i="1"/>
  <c r="DM63" i="1"/>
  <c r="CR63" i="1"/>
  <c r="DN63" i="1"/>
  <c r="DM64" i="1"/>
  <c r="CR64" i="1"/>
  <c r="DN64" i="1"/>
  <c r="DM65" i="1"/>
  <c r="CR65" i="1"/>
  <c r="DN65" i="1"/>
  <c r="DM66" i="1"/>
  <c r="CR66" i="1"/>
  <c r="DN66" i="1"/>
  <c r="DM67" i="1"/>
  <c r="CR67" i="1"/>
  <c r="DN67" i="1"/>
  <c r="DM68" i="1"/>
  <c r="CR68" i="1"/>
  <c r="DN68" i="1"/>
  <c r="DM69" i="1"/>
  <c r="CR69" i="1"/>
  <c r="DN69" i="1"/>
  <c r="DM70" i="1"/>
  <c r="CR70" i="1"/>
  <c r="DN70" i="1"/>
  <c r="DM71" i="1"/>
  <c r="CR71" i="1"/>
  <c r="DN71" i="1"/>
  <c r="DM72" i="1"/>
  <c r="CR72" i="1"/>
  <c r="DN72" i="1"/>
  <c r="DM73" i="1"/>
  <c r="CR73" i="1"/>
  <c r="DN73" i="1"/>
  <c r="DM74" i="1"/>
  <c r="CR74" i="1"/>
  <c r="DN74" i="1"/>
  <c r="DM75" i="1"/>
  <c r="CR75" i="1"/>
  <c r="DN75" i="1"/>
  <c r="DM76" i="1"/>
  <c r="CR76" i="1"/>
  <c r="DN76" i="1"/>
  <c r="DM77" i="1"/>
  <c r="CR77" i="1"/>
  <c r="DN77" i="1"/>
  <c r="DM78" i="1"/>
  <c r="CR78" i="1"/>
  <c r="DN78" i="1"/>
  <c r="DM79" i="1"/>
  <c r="CR79" i="1"/>
  <c r="DN79" i="1"/>
  <c r="DM80" i="1"/>
  <c r="CR80" i="1"/>
  <c r="DN80" i="1"/>
  <c r="DM81" i="1"/>
  <c r="CR81" i="1"/>
  <c r="DN81" i="1"/>
  <c r="DM82" i="1"/>
  <c r="CR82" i="1"/>
  <c r="DN82" i="1"/>
  <c r="DM83" i="1"/>
  <c r="CR83" i="1"/>
  <c r="DN83" i="1"/>
  <c r="DM84" i="1"/>
  <c r="CR84" i="1"/>
  <c r="DN84" i="1"/>
  <c r="DM85" i="1"/>
  <c r="CR85" i="1"/>
  <c r="DN85" i="1"/>
  <c r="DM86" i="1"/>
  <c r="CR86" i="1"/>
  <c r="DN86" i="1"/>
  <c r="DM87" i="1"/>
  <c r="CR87" i="1"/>
  <c r="DN87" i="1"/>
  <c r="DM88" i="1"/>
  <c r="CR88" i="1"/>
  <c r="DN88" i="1"/>
  <c r="DM89" i="1"/>
  <c r="CR89" i="1"/>
  <c r="DN89" i="1"/>
  <c r="DM90" i="1"/>
  <c r="CR90" i="1"/>
  <c r="DN90" i="1"/>
  <c r="DM91" i="1"/>
  <c r="CR91" i="1"/>
  <c r="DN91" i="1"/>
  <c r="DM92" i="1"/>
  <c r="CR92" i="1"/>
  <c r="DN92" i="1"/>
  <c r="DM93" i="1"/>
  <c r="CR93" i="1"/>
  <c r="DN93" i="1"/>
  <c r="DM94" i="1"/>
  <c r="CR94" i="1"/>
  <c r="DN94" i="1"/>
  <c r="DM95" i="1"/>
  <c r="CR95" i="1"/>
  <c r="DN95" i="1"/>
  <c r="DM96" i="1"/>
  <c r="CR96" i="1"/>
  <c r="DN96" i="1"/>
  <c r="DM97" i="1"/>
  <c r="CR97" i="1"/>
  <c r="DN97" i="1"/>
  <c r="DM98" i="1"/>
  <c r="CR98" i="1"/>
  <c r="DN98" i="1"/>
  <c r="DM99" i="1"/>
  <c r="CR99" i="1"/>
  <c r="DN99" i="1"/>
  <c r="DM100" i="1"/>
  <c r="CR100" i="1"/>
  <c r="DN100" i="1"/>
  <c r="DM101" i="1"/>
  <c r="CR101" i="1"/>
  <c r="DN101" i="1"/>
  <c r="DM102" i="1"/>
  <c r="CR102" i="1"/>
  <c r="DN102" i="1"/>
  <c r="DM103" i="1"/>
  <c r="CR103" i="1"/>
  <c r="DN103" i="1"/>
  <c r="DM104" i="1"/>
  <c r="CR104" i="1"/>
  <c r="DN104" i="1"/>
  <c r="DM105" i="1"/>
  <c r="CR105" i="1"/>
  <c r="DN105" i="1"/>
  <c r="DM106" i="1"/>
  <c r="CR106" i="1"/>
  <c r="DN106" i="1"/>
  <c r="DM107" i="1"/>
  <c r="CR107" i="1"/>
  <c r="DN107" i="1"/>
  <c r="DM108" i="1"/>
  <c r="CR108" i="1"/>
  <c r="DN108" i="1"/>
  <c r="DM109" i="1"/>
  <c r="CR109" i="1"/>
  <c r="DN109" i="1"/>
  <c r="DM110" i="1"/>
  <c r="CR110" i="1"/>
  <c r="DN110" i="1"/>
  <c r="DM111" i="1"/>
  <c r="CR111" i="1"/>
  <c r="DN111" i="1"/>
  <c r="DM112" i="1"/>
  <c r="CR112" i="1"/>
  <c r="DN112" i="1"/>
  <c r="DM113" i="1"/>
  <c r="CR113" i="1"/>
  <c r="DN113" i="1"/>
  <c r="DM114" i="1"/>
  <c r="CR114" i="1"/>
  <c r="DN114" i="1"/>
  <c r="DM115" i="1"/>
  <c r="CR115" i="1"/>
  <c r="DN115" i="1"/>
  <c r="DM116" i="1"/>
  <c r="CR116" i="1"/>
  <c r="DN116" i="1"/>
  <c r="DM117" i="1"/>
  <c r="CR117" i="1"/>
  <c r="DN117" i="1"/>
  <c r="DM118" i="1"/>
  <c r="CR118" i="1"/>
  <c r="DN118" i="1"/>
  <c r="DM119" i="1"/>
  <c r="CR119" i="1"/>
  <c r="DN119" i="1"/>
  <c r="DM120" i="1"/>
  <c r="CR120" i="1"/>
  <c r="DN120" i="1"/>
  <c r="DM121" i="1"/>
  <c r="CR121" i="1"/>
  <c r="DN121" i="1"/>
  <c r="DM122" i="1"/>
  <c r="CR122" i="1"/>
  <c r="DN122" i="1"/>
  <c r="DM123" i="1"/>
  <c r="CR123" i="1"/>
  <c r="DN123" i="1"/>
  <c r="DM124" i="1"/>
  <c r="CR124" i="1"/>
  <c r="DN124" i="1"/>
  <c r="DM125" i="1"/>
  <c r="CR125" i="1"/>
  <c r="DN125" i="1"/>
  <c r="DM126" i="1"/>
  <c r="CR126" i="1"/>
  <c r="DN126" i="1"/>
  <c r="DM127" i="1"/>
  <c r="CR127" i="1"/>
  <c r="DN127" i="1"/>
  <c r="DM128" i="1"/>
  <c r="CR128" i="1"/>
  <c r="DN128" i="1"/>
  <c r="DM129" i="1"/>
  <c r="CR129" i="1"/>
  <c r="DN129" i="1"/>
  <c r="DM130" i="1"/>
  <c r="CR130" i="1"/>
  <c r="DN130" i="1"/>
  <c r="DM131" i="1"/>
  <c r="CR131" i="1"/>
  <c r="DN131" i="1"/>
  <c r="DM132" i="1"/>
  <c r="CR132" i="1"/>
  <c r="DN132" i="1"/>
  <c r="DM133" i="1"/>
  <c r="CR133" i="1"/>
  <c r="DN133" i="1"/>
  <c r="DM134" i="1"/>
  <c r="CR134" i="1"/>
  <c r="DN134" i="1"/>
  <c r="DM135" i="1"/>
  <c r="CR135" i="1"/>
  <c r="DN135" i="1"/>
  <c r="DM136" i="1"/>
  <c r="CR136" i="1"/>
  <c r="DN136" i="1"/>
  <c r="DM137" i="1"/>
  <c r="CR137" i="1"/>
  <c r="DN137" i="1"/>
  <c r="DM138" i="1"/>
  <c r="CR138" i="1"/>
  <c r="DN138" i="1"/>
  <c r="DM139" i="1"/>
  <c r="CR139" i="1"/>
  <c r="DN139" i="1"/>
  <c r="DM140" i="1"/>
  <c r="CR140" i="1"/>
  <c r="DN140" i="1"/>
  <c r="DM141" i="1"/>
  <c r="CR141" i="1"/>
  <c r="DN141" i="1"/>
  <c r="DM142" i="1"/>
  <c r="CR142" i="1"/>
  <c r="DN142" i="1"/>
  <c r="DM143" i="1"/>
  <c r="CR143" i="1"/>
  <c r="DN143" i="1"/>
  <c r="DM144" i="1"/>
  <c r="CR144" i="1"/>
  <c r="DN144" i="1"/>
  <c r="DM145" i="1"/>
  <c r="CR145" i="1"/>
  <c r="DN145" i="1"/>
  <c r="DM146" i="1"/>
  <c r="CR146" i="1"/>
  <c r="DN146" i="1"/>
  <c r="DM147" i="1"/>
  <c r="CR147" i="1"/>
  <c r="DN147" i="1"/>
  <c r="DM148" i="1"/>
  <c r="CR148" i="1"/>
  <c r="DN148" i="1"/>
  <c r="DM149" i="1"/>
  <c r="CR149" i="1"/>
  <c r="DN149" i="1"/>
  <c r="DM150" i="1"/>
  <c r="CR150" i="1"/>
  <c r="DN150" i="1"/>
  <c r="DM151" i="1"/>
  <c r="CR151" i="1"/>
  <c r="DN151" i="1"/>
  <c r="DM152" i="1"/>
  <c r="CR152" i="1"/>
  <c r="DN152" i="1"/>
  <c r="DM153" i="1"/>
  <c r="CR153" i="1"/>
  <c r="DN153" i="1"/>
  <c r="DM154" i="1"/>
  <c r="CR154" i="1"/>
  <c r="DN154" i="1"/>
  <c r="DM155" i="1"/>
  <c r="CR155" i="1"/>
  <c r="DN155" i="1"/>
  <c r="DM156" i="1"/>
  <c r="CR156" i="1"/>
  <c r="DN156" i="1"/>
  <c r="DM157" i="1"/>
  <c r="CR157" i="1"/>
  <c r="DN157" i="1"/>
  <c r="DM158" i="1"/>
  <c r="CR158" i="1"/>
  <c r="DN158" i="1"/>
  <c r="DM159" i="1"/>
  <c r="CR159" i="1"/>
  <c r="DN159" i="1"/>
  <c r="DM160" i="1"/>
  <c r="CR160" i="1"/>
  <c r="DN160" i="1"/>
  <c r="DM161" i="1"/>
  <c r="CR161" i="1"/>
  <c r="DN161" i="1"/>
  <c r="DM162" i="1"/>
  <c r="CR162" i="1"/>
  <c r="DN162" i="1"/>
  <c r="DM163" i="1"/>
  <c r="CR163" i="1"/>
  <c r="DN163" i="1"/>
  <c r="DM164" i="1"/>
  <c r="CR164" i="1"/>
  <c r="DN164" i="1"/>
  <c r="DM165" i="1"/>
  <c r="CR165" i="1"/>
  <c r="DN165" i="1"/>
  <c r="DM166" i="1"/>
  <c r="CR166" i="1"/>
  <c r="DN166" i="1"/>
  <c r="DM167" i="1"/>
  <c r="CR167" i="1"/>
  <c r="DN167" i="1"/>
  <c r="DM168" i="1"/>
  <c r="CR168" i="1"/>
  <c r="DN168" i="1"/>
  <c r="DM169" i="1"/>
  <c r="CR169" i="1"/>
  <c r="DN169" i="1"/>
  <c r="DM170" i="1"/>
  <c r="CR170" i="1"/>
  <c r="DN170" i="1"/>
  <c r="DM171" i="1"/>
  <c r="CR171" i="1"/>
  <c r="DN171" i="1"/>
  <c r="DM172" i="1"/>
  <c r="CR172" i="1"/>
  <c r="DN172" i="1"/>
  <c r="DM173" i="1"/>
  <c r="CR173" i="1"/>
  <c r="DN173" i="1"/>
  <c r="DM174" i="1"/>
  <c r="CR174" i="1"/>
  <c r="DN174" i="1"/>
  <c r="DM175" i="1"/>
  <c r="CR175" i="1"/>
  <c r="DN175" i="1"/>
  <c r="DM176" i="1"/>
  <c r="CR176" i="1"/>
  <c r="DN176" i="1"/>
  <c r="DM177" i="1"/>
  <c r="CR177" i="1"/>
  <c r="DN177" i="1"/>
  <c r="DM178" i="1"/>
  <c r="CR178" i="1"/>
  <c r="DN178" i="1"/>
  <c r="DM179" i="1"/>
  <c r="CR179" i="1"/>
  <c r="DN179" i="1"/>
  <c r="DM180" i="1"/>
  <c r="CR180" i="1"/>
  <c r="DN180" i="1"/>
  <c r="DM181" i="1"/>
  <c r="CR181" i="1"/>
  <c r="DN181" i="1"/>
  <c r="DM182" i="1"/>
  <c r="CR182" i="1"/>
  <c r="DN182" i="1"/>
  <c r="DM183" i="1"/>
  <c r="CR183" i="1"/>
  <c r="DN183" i="1"/>
  <c r="DM184" i="1"/>
  <c r="CR184" i="1"/>
  <c r="DN184" i="1"/>
  <c r="DM185" i="1"/>
  <c r="CR185" i="1"/>
  <c r="DN185" i="1"/>
  <c r="DM186" i="1"/>
  <c r="CR186" i="1"/>
  <c r="DN186" i="1"/>
  <c r="DM187" i="1"/>
  <c r="CR187" i="1"/>
  <c r="DN187" i="1"/>
  <c r="DM188" i="1"/>
  <c r="CR188" i="1"/>
  <c r="DN188" i="1"/>
  <c r="DM189" i="1"/>
  <c r="CR189" i="1"/>
  <c r="DN189" i="1"/>
  <c r="DM190" i="1"/>
  <c r="CR190" i="1"/>
  <c r="DN190" i="1"/>
  <c r="DM191" i="1"/>
  <c r="CR191" i="1"/>
  <c r="DN191" i="1"/>
  <c r="DM192" i="1"/>
  <c r="CR192" i="1"/>
  <c r="DN192" i="1"/>
  <c r="DM193" i="1"/>
  <c r="CR193" i="1"/>
  <c r="DN193" i="1"/>
  <c r="DM194" i="1"/>
  <c r="CR194" i="1"/>
  <c r="DN194" i="1"/>
  <c r="DM195" i="1"/>
  <c r="CR195" i="1"/>
  <c r="DN195" i="1"/>
  <c r="DM196" i="1"/>
  <c r="CR196" i="1"/>
  <c r="DN196" i="1"/>
  <c r="DM197" i="1"/>
  <c r="CR197" i="1"/>
  <c r="DN197" i="1"/>
  <c r="DM198" i="1"/>
  <c r="CR198" i="1"/>
  <c r="DN198" i="1"/>
  <c r="DM199" i="1"/>
  <c r="CR199" i="1"/>
  <c r="DN199" i="1"/>
  <c r="DM200" i="1"/>
  <c r="CR200" i="1"/>
  <c r="DN200" i="1"/>
  <c r="DE5" i="1"/>
  <c r="DE6" i="1"/>
  <c r="DE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E70" i="1"/>
  <c r="DE71" i="1"/>
  <c r="DE72" i="1"/>
  <c r="DE73" i="1"/>
  <c r="DE74" i="1"/>
  <c r="DE75" i="1"/>
  <c r="DE76" i="1"/>
  <c r="DE77" i="1"/>
  <c r="DE78" i="1"/>
  <c r="DE79" i="1"/>
  <c r="DE80" i="1"/>
  <c r="DE81" i="1"/>
  <c r="DE82" i="1"/>
  <c r="DE83" i="1"/>
  <c r="DE84" i="1"/>
  <c r="DE85" i="1"/>
  <c r="DE86" i="1"/>
  <c r="DE87" i="1"/>
  <c r="DE88" i="1"/>
  <c r="DE89" i="1"/>
  <c r="DE90" i="1"/>
  <c r="DE91" i="1"/>
  <c r="DE92" i="1"/>
  <c r="DE93" i="1"/>
  <c r="DE94" i="1"/>
  <c r="DE95" i="1"/>
  <c r="DE96" i="1"/>
  <c r="DE97" i="1"/>
  <c r="DE98" i="1"/>
  <c r="DE99" i="1"/>
  <c r="DE100" i="1"/>
  <c r="DE101" i="1"/>
  <c r="DE102" i="1"/>
  <c r="DE103" i="1"/>
  <c r="DE104" i="1"/>
  <c r="DE105" i="1"/>
  <c r="DE106" i="1"/>
  <c r="DE107" i="1"/>
  <c r="DE108" i="1"/>
  <c r="DE109" i="1"/>
  <c r="DE110" i="1"/>
  <c r="DE111" i="1"/>
  <c r="DE112" i="1"/>
  <c r="DE113" i="1"/>
  <c r="DE114" i="1"/>
  <c r="DE115" i="1"/>
  <c r="DE116" i="1"/>
  <c r="DE117" i="1"/>
  <c r="DE118" i="1"/>
  <c r="DE119" i="1"/>
  <c r="DE120" i="1"/>
  <c r="DE121" i="1"/>
  <c r="DE122" i="1"/>
  <c r="DE123" i="1"/>
  <c r="DE124" i="1"/>
  <c r="DE125" i="1"/>
  <c r="DE126" i="1"/>
  <c r="DE127" i="1"/>
  <c r="DE128" i="1"/>
  <c r="DE129" i="1"/>
  <c r="DE130" i="1"/>
  <c r="DE131" i="1"/>
  <c r="DE132" i="1"/>
  <c r="DE133" i="1"/>
  <c r="DE134" i="1"/>
  <c r="DE135" i="1"/>
  <c r="DE136" i="1"/>
  <c r="DE137" i="1"/>
  <c r="DE138" i="1"/>
  <c r="DE139" i="1"/>
  <c r="DE140" i="1"/>
  <c r="DE141" i="1"/>
  <c r="DE142" i="1"/>
  <c r="DE143" i="1"/>
  <c r="DE144" i="1"/>
  <c r="DE145" i="1"/>
  <c r="DE146" i="1"/>
  <c r="DE147" i="1"/>
  <c r="DE148" i="1"/>
  <c r="DE149" i="1"/>
  <c r="DE150" i="1"/>
  <c r="DE151" i="1"/>
  <c r="DE152" i="1"/>
  <c r="DE153" i="1"/>
  <c r="DE154" i="1"/>
  <c r="DE155" i="1"/>
  <c r="DE156" i="1"/>
  <c r="DE157" i="1"/>
  <c r="DE158" i="1"/>
  <c r="DE159" i="1"/>
  <c r="DE160" i="1"/>
  <c r="DE161" i="1"/>
  <c r="DE162" i="1"/>
  <c r="DE163" i="1"/>
  <c r="DE164" i="1"/>
  <c r="DE165" i="1"/>
  <c r="DE166" i="1"/>
  <c r="DE167" i="1"/>
  <c r="DE168" i="1"/>
  <c r="DE169" i="1"/>
  <c r="DE170" i="1"/>
  <c r="DE171" i="1"/>
  <c r="DE172" i="1"/>
  <c r="DE173" i="1"/>
  <c r="DE174" i="1"/>
  <c r="DE175" i="1"/>
  <c r="DE176" i="1"/>
  <c r="DE177" i="1"/>
  <c r="DE178" i="1"/>
  <c r="DE179" i="1"/>
  <c r="DE180" i="1"/>
  <c r="DE181" i="1"/>
  <c r="DE182" i="1"/>
  <c r="DE183" i="1"/>
  <c r="DE184" i="1"/>
  <c r="DE185" i="1"/>
  <c r="DE186" i="1"/>
  <c r="DE187" i="1"/>
  <c r="DE188" i="1"/>
  <c r="DE189" i="1"/>
  <c r="DE190" i="1"/>
  <c r="DE191" i="1"/>
  <c r="DE192" i="1"/>
  <c r="DE193" i="1"/>
  <c r="DE194" i="1"/>
  <c r="DE195" i="1"/>
  <c r="DE196" i="1"/>
  <c r="DE197" i="1"/>
  <c r="DE198" i="1"/>
  <c r="DE199" i="1"/>
  <c r="DE200" i="1"/>
  <c r="DC5" i="1"/>
  <c r="DC6" i="1"/>
  <c r="DC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C68" i="1"/>
  <c r="DC69" i="1"/>
  <c r="DC70" i="1"/>
  <c r="DC71" i="1"/>
  <c r="DC72" i="1"/>
  <c r="DC73" i="1"/>
  <c r="DC74" i="1"/>
  <c r="DC75" i="1"/>
  <c r="DC76" i="1"/>
  <c r="DC77" i="1"/>
  <c r="DC78" i="1"/>
  <c r="DC79" i="1"/>
  <c r="DC80" i="1"/>
  <c r="DC81" i="1"/>
  <c r="DC82" i="1"/>
  <c r="DC83" i="1"/>
  <c r="DC84" i="1"/>
  <c r="DC85" i="1"/>
  <c r="DC86" i="1"/>
  <c r="DC87" i="1"/>
  <c r="DC88" i="1"/>
  <c r="DC89" i="1"/>
  <c r="DC90" i="1"/>
  <c r="DC91" i="1"/>
  <c r="DC92" i="1"/>
  <c r="DC93" i="1"/>
  <c r="DC94" i="1"/>
  <c r="DC95" i="1"/>
  <c r="DC96" i="1"/>
  <c r="DC97" i="1"/>
  <c r="DC98" i="1"/>
  <c r="DC99" i="1"/>
  <c r="DC100" i="1"/>
  <c r="DC101" i="1"/>
  <c r="DC102" i="1"/>
  <c r="DC103" i="1"/>
  <c r="DC104" i="1"/>
  <c r="DC105" i="1"/>
  <c r="DC106" i="1"/>
  <c r="DC107" i="1"/>
  <c r="DC108" i="1"/>
  <c r="DC109" i="1"/>
  <c r="DC110" i="1"/>
  <c r="DC111" i="1"/>
  <c r="DC112" i="1"/>
  <c r="DC113" i="1"/>
  <c r="DC114" i="1"/>
  <c r="DC115" i="1"/>
  <c r="DC116" i="1"/>
  <c r="DC117" i="1"/>
  <c r="DC118" i="1"/>
  <c r="DC119" i="1"/>
  <c r="DC120" i="1"/>
  <c r="DC121" i="1"/>
  <c r="DC122" i="1"/>
  <c r="DC123" i="1"/>
  <c r="DC124" i="1"/>
  <c r="DC125" i="1"/>
  <c r="DC126" i="1"/>
  <c r="DC127" i="1"/>
  <c r="DC128" i="1"/>
  <c r="DC129" i="1"/>
  <c r="DC130" i="1"/>
  <c r="DC131" i="1"/>
  <c r="DC132" i="1"/>
  <c r="DC133" i="1"/>
  <c r="DC134" i="1"/>
  <c r="DC135" i="1"/>
  <c r="DC136" i="1"/>
  <c r="DC137" i="1"/>
  <c r="DC138" i="1"/>
  <c r="DC139" i="1"/>
  <c r="DC140" i="1"/>
  <c r="DC141" i="1"/>
  <c r="DC142" i="1"/>
  <c r="DC143" i="1"/>
  <c r="DC144" i="1"/>
  <c r="DC145" i="1"/>
  <c r="DC146" i="1"/>
  <c r="DC147" i="1"/>
  <c r="DC148" i="1"/>
  <c r="DC149" i="1"/>
  <c r="DC150" i="1"/>
  <c r="DC151" i="1"/>
  <c r="DC152" i="1"/>
  <c r="DC153" i="1"/>
  <c r="DC154" i="1"/>
  <c r="DC155" i="1"/>
  <c r="DC156" i="1"/>
  <c r="DC157" i="1"/>
  <c r="DC158" i="1"/>
  <c r="DC159" i="1"/>
  <c r="DC160" i="1"/>
  <c r="DC161" i="1"/>
  <c r="DC162" i="1"/>
  <c r="DC163" i="1"/>
  <c r="DC164" i="1"/>
  <c r="DC165" i="1"/>
  <c r="DC166" i="1"/>
  <c r="DC167" i="1"/>
  <c r="DC168" i="1"/>
  <c r="DC169" i="1"/>
  <c r="DC170" i="1"/>
  <c r="DC171" i="1"/>
  <c r="DC172" i="1"/>
  <c r="DC173" i="1"/>
  <c r="DC174" i="1"/>
  <c r="DC175" i="1"/>
  <c r="DC176" i="1"/>
  <c r="DC177" i="1"/>
  <c r="DC178" i="1"/>
  <c r="DC179" i="1"/>
  <c r="DC180" i="1"/>
  <c r="DC181" i="1"/>
  <c r="DC182" i="1"/>
  <c r="DC183" i="1"/>
  <c r="DC184" i="1"/>
  <c r="DC185" i="1"/>
  <c r="DC186" i="1"/>
  <c r="DC187" i="1"/>
  <c r="DC188" i="1"/>
  <c r="DC189" i="1"/>
  <c r="DC190" i="1"/>
  <c r="DC191" i="1"/>
  <c r="DC192" i="1"/>
  <c r="DC193" i="1"/>
  <c r="DC194" i="1"/>
  <c r="DC195" i="1"/>
  <c r="DC196" i="1"/>
  <c r="DC197" i="1"/>
  <c r="DC198" i="1"/>
  <c r="DC199" i="1"/>
  <c r="DC200" i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/>
  <c r="CZ116" i="1"/>
  <c r="CZ117" i="1"/>
  <c r="CZ118" i="1"/>
  <c r="CZ119" i="1"/>
  <c r="CZ120" i="1"/>
  <c r="CZ121" i="1"/>
  <c r="CZ122" i="1"/>
  <c r="CZ123" i="1"/>
  <c r="CZ124" i="1"/>
  <c r="CZ125" i="1"/>
  <c r="CZ126" i="1"/>
  <c r="CZ127" i="1"/>
  <c r="CZ128" i="1"/>
  <c r="CZ129" i="1"/>
  <c r="CZ130" i="1"/>
  <c r="CZ131" i="1"/>
  <c r="CZ132" i="1"/>
  <c r="CZ133" i="1"/>
  <c r="CZ134" i="1"/>
  <c r="CZ135" i="1"/>
  <c r="CZ136" i="1"/>
  <c r="CZ137" i="1"/>
  <c r="CZ138" i="1"/>
  <c r="CZ139" i="1"/>
  <c r="CZ140" i="1"/>
  <c r="CZ141" i="1"/>
  <c r="CZ142" i="1"/>
  <c r="CZ143" i="1"/>
  <c r="CZ144" i="1"/>
  <c r="CZ145" i="1"/>
  <c r="CZ146" i="1"/>
  <c r="CZ147" i="1"/>
  <c r="CZ148" i="1"/>
  <c r="CZ149" i="1"/>
  <c r="CZ150" i="1"/>
  <c r="CZ151" i="1"/>
  <c r="CZ152" i="1"/>
  <c r="CZ153" i="1"/>
  <c r="CZ154" i="1"/>
  <c r="CZ155" i="1"/>
  <c r="CZ156" i="1"/>
  <c r="CZ157" i="1"/>
  <c r="CZ158" i="1"/>
  <c r="CZ159" i="1"/>
  <c r="CZ160" i="1"/>
  <c r="CZ161" i="1"/>
  <c r="CZ162" i="1"/>
  <c r="CZ163" i="1"/>
  <c r="CZ164" i="1"/>
  <c r="CZ165" i="1"/>
  <c r="CZ166" i="1"/>
  <c r="CZ167" i="1"/>
  <c r="CZ168" i="1"/>
  <c r="CZ169" i="1"/>
  <c r="CZ170" i="1"/>
  <c r="CZ171" i="1"/>
  <c r="CZ172" i="1"/>
  <c r="CZ173" i="1"/>
  <c r="CZ174" i="1"/>
  <c r="CZ175" i="1"/>
  <c r="CZ176" i="1"/>
  <c r="CZ177" i="1"/>
  <c r="CZ178" i="1"/>
  <c r="CZ179" i="1"/>
  <c r="CZ180" i="1"/>
  <c r="CZ181" i="1"/>
  <c r="CZ182" i="1"/>
  <c r="CZ183" i="1"/>
  <c r="CZ184" i="1"/>
  <c r="CZ185" i="1"/>
  <c r="CZ186" i="1"/>
  <c r="CZ187" i="1"/>
  <c r="CZ188" i="1"/>
  <c r="CZ189" i="1"/>
  <c r="CZ190" i="1"/>
  <c r="CZ191" i="1"/>
  <c r="CZ192" i="1"/>
  <c r="CZ193" i="1"/>
  <c r="CZ194" i="1"/>
  <c r="CZ195" i="1"/>
  <c r="CZ196" i="1"/>
  <c r="CZ197" i="1"/>
  <c r="CZ198" i="1"/>
  <c r="CZ199" i="1"/>
  <c r="CZ200" i="1"/>
  <c r="CV5" i="1"/>
  <c r="CV6" i="1"/>
  <c r="CV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V70" i="1"/>
  <c r="CV71" i="1"/>
  <c r="CV72" i="1"/>
  <c r="CV73" i="1"/>
  <c r="CV74" i="1"/>
  <c r="CV75" i="1"/>
  <c r="CV76" i="1"/>
  <c r="CV77" i="1"/>
  <c r="CV78" i="1"/>
  <c r="CV79" i="1"/>
  <c r="CV80" i="1"/>
  <c r="CV81" i="1"/>
  <c r="CV82" i="1"/>
  <c r="CV83" i="1"/>
  <c r="CV84" i="1"/>
  <c r="CV85" i="1"/>
  <c r="CV86" i="1"/>
  <c r="CV87" i="1"/>
  <c r="CV88" i="1"/>
  <c r="CV89" i="1"/>
  <c r="CV90" i="1"/>
  <c r="CV91" i="1"/>
  <c r="CV92" i="1"/>
  <c r="CV93" i="1"/>
  <c r="CV94" i="1"/>
  <c r="CV95" i="1"/>
  <c r="CV96" i="1"/>
  <c r="CV97" i="1"/>
  <c r="CV98" i="1"/>
  <c r="CV99" i="1"/>
  <c r="CV100" i="1"/>
  <c r="CV101" i="1"/>
  <c r="CV102" i="1"/>
  <c r="CV103" i="1"/>
  <c r="CV104" i="1"/>
  <c r="CV105" i="1"/>
  <c r="CV106" i="1"/>
  <c r="CV107" i="1"/>
  <c r="CV108" i="1"/>
  <c r="CV109" i="1"/>
  <c r="CV110" i="1"/>
  <c r="CV111" i="1"/>
  <c r="CV112" i="1"/>
  <c r="CV113" i="1"/>
  <c r="CV114" i="1"/>
  <c r="CV115" i="1"/>
  <c r="CV116" i="1"/>
  <c r="CV117" i="1"/>
  <c r="CV118" i="1"/>
  <c r="CV119" i="1"/>
  <c r="CV120" i="1"/>
  <c r="CV121" i="1"/>
  <c r="CV122" i="1"/>
  <c r="CV123" i="1"/>
  <c r="CV124" i="1"/>
  <c r="CV125" i="1"/>
  <c r="CV126" i="1"/>
  <c r="CV127" i="1"/>
  <c r="CV128" i="1"/>
  <c r="CV129" i="1"/>
  <c r="CV130" i="1"/>
  <c r="CV131" i="1"/>
  <c r="CV132" i="1"/>
  <c r="CV133" i="1"/>
  <c r="CV134" i="1"/>
  <c r="CV135" i="1"/>
  <c r="CV136" i="1"/>
  <c r="CV137" i="1"/>
  <c r="CV138" i="1"/>
  <c r="CV139" i="1"/>
  <c r="CV140" i="1"/>
  <c r="CV141" i="1"/>
  <c r="CV142" i="1"/>
  <c r="CV143" i="1"/>
  <c r="CV144" i="1"/>
  <c r="CV145" i="1"/>
  <c r="CV146" i="1"/>
  <c r="CV147" i="1"/>
  <c r="CV148" i="1"/>
  <c r="CV149" i="1"/>
  <c r="CV150" i="1"/>
  <c r="CV151" i="1"/>
  <c r="CV152" i="1"/>
  <c r="CV153" i="1"/>
  <c r="CV154" i="1"/>
  <c r="CV155" i="1"/>
  <c r="CV156" i="1"/>
  <c r="CV157" i="1"/>
  <c r="CV158" i="1"/>
  <c r="CV159" i="1"/>
  <c r="CV160" i="1"/>
  <c r="CV161" i="1"/>
  <c r="CV162" i="1"/>
  <c r="CV163" i="1"/>
  <c r="CV164" i="1"/>
  <c r="CV165" i="1"/>
  <c r="CV166" i="1"/>
  <c r="CV167" i="1"/>
  <c r="CV168" i="1"/>
  <c r="CV169" i="1"/>
  <c r="CV170" i="1"/>
  <c r="CV171" i="1"/>
  <c r="CV172" i="1"/>
  <c r="CV173" i="1"/>
  <c r="CV174" i="1"/>
  <c r="CV175" i="1"/>
  <c r="CV176" i="1"/>
  <c r="CV177" i="1"/>
  <c r="CV178" i="1"/>
  <c r="CV179" i="1"/>
  <c r="CV180" i="1"/>
  <c r="CV181" i="1"/>
  <c r="CV182" i="1"/>
  <c r="CV183" i="1"/>
  <c r="CV184" i="1"/>
  <c r="CV185" i="1"/>
  <c r="CV186" i="1"/>
  <c r="CV187" i="1"/>
  <c r="CV188" i="1"/>
  <c r="CV189" i="1"/>
  <c r="CV190" i="1"/>
  <c r="CV191" i="1"/>
  <c r="CV192" i="1"/>
  <c r="CV193" i="1"/>
  <c r="CV194" i="1"/>
  <c r="CV195" i="1"/>
  <c r="CV196" i="1"/>
  <c r="CV197" i="1"/>
  <c r="CV198" i="1"/>
  <c r="CV199" i="1"/>
  <c r="CV200" i="1"/>
  <c r="CT5" i="1"/>
  <c r="CT6" i="1"/>
  <c r="CT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76" i="1"/>
  <c r="CT77" i="1"/>
  <c r="CT78" i="1"/>
  <c r="CT79" i="1"/>
  <c r="CT80" i="1"/>
  <c r="CT81" i="1"/>
  <c r="CT82" i="1"/>
  <c r="CT83" i="1"/>
  <c r="CT84" i="1"/>
  <c r="CT85" i="1"/>
  <c r="CT86" i="1"/>
  <c r="CT87" i="1"/>
  <c r="CT88" i="1"/>
  <c r="CT89" i="1"/>
  <c r="CT90" i="1"/>
  <c r="CT91" i="1"/>
  <c r="CT92" i="1"/>
  <c r="CT93" i="1"/>
  <c r="CT94" i="1"/>
  <c r="CT95" i="1"/>
  <c r="CT96" i="1"/>
  <c r="CT97" i="1"/>
  <c r="CT98" i="1"/>
  <c r="CT99" i="1"/>
  <c r="CT100" i="1"/>
  <c r="CT101" i="1"/>
  <c r="CT102" i="1"/>
  <c r="CT103" i="1"/>
  <c r="CT104" i="1"/>
  <c r="CT105" i="1"/>
  <c r="CT106" i="1"/>
  <c r="CT107" i="1"/>
  <c r="CT108" i="1"/>
  <c r="CT109" i="1"/>
  <c r="CT110" i="1"/>
  <c r="CT111" i="1"/>
  <c r="CT112" i="1"/>
  <c r="CT113" i="1"/>
  <c r="CT114" i="1"/>
  <c r="CT115" i="1"/>
  <c r="CT116" i="1"/>
  <c r="CT117" i="1"/>
  <c r="CT118" i="1"/>
  <c r="CT119" i="1"/>
  <c r="CT120" i="1"/>
  <c r="CT121" i="1"/>
  <c r="CT122" i="1"/>
  <c r="CT123" i="1"/>
  <c r="CT124" i="1"/>
  <c r="CT125" i="1"/>
  <c r="CT126" i="1"/>
  <c r="CT127" i="1"/>
  <c r="CT128" i="1"/>
  <c r="CT129" i="1"/>
  <c r="CT130" i="1"/>
  <c r="CT131" i="1"/>
  <c r="CT132" i="1"/>
  <c r="CT133" i="1"/>
  <c r="CT134" i="1"/>
  <c r="CT135" i="1"/>
  <c r="CT136" i="1"/>
  <c r="CT137" i="1"/>
  <c r="CT138" i="1"/>
  <c r="CT139" i="1"/>
  <c r="CT140" i="1"/>
  <c r="CT141" i="1"/>
  <c r="CT142" i="1"/>
  <c r="CT143" i="1"/>
  <c r="CT144" i="1"/>
  <c r="CT145" i="1"/>
  <c r="CT146" i="1"/>
  <c r="CT147" i="1"/>
  <c r="CT148" i="1"/>
  <c r="CT149" i="1"/>
  <c r="CT150" i="1"/>
  <c r="CT151" i="1"/>
  <c r="CT152" i="1"/>
  <c r="CT153" i="1"/>
  <c r="CT154" i="1"/>
  <c r="CT155" i="1"/>
  <c r="CT156" i="1"/>
  <c r="CT157" i="1"/>
  <c r="CT158" i="1"/>
  <c r="CT159" i="1"/>
  <c r="CT160" i="1"/>
  <c r="CT161" i="1"/>
  <c r="CT162" i="1"/>
  <c r="CT163" i="1"/>
  <c r="CT164" i="1"/>
  <c r="CT165" i="1"/>
  <c r="CT166" i="1"/>
  <c r="CT167" i="1"/>
  <c r="CT168" i="1"/>
  <c r="CT169" i="1"/>
  <c r="CT170" i="1"/>
  <c r="CT171" i="1"/>
  <c r="CT172" i="1"/>
  <c r="CT173" i="1"/>
  <c r="CT174" i="1"/>
  <c r="CT175" i="1"/>
  <c r="CT176" i="1"/>
  <c r="CT177" i="1"/>
  <c r="CT178" i="1"/>
  <c r="CT179" i="1"/>
  <c r="CT180" i="1"/>
  <c r="CT181" i="1"/>
  <c r="CT182" i="1"/>
  <c r="CT183" i="1"/>
  <c r="CT184" i="1"/>
  <c r="CT185" i="1"/>
  <c r="CT186" i="1"/>
  <c r="CT187" i="1"/>
  <c r="CT188" i="1"/>
  <c r="CT189" i="1"/>
  <c r="CT190" i="1"/>
  <c r="CT191" i="1"/>
  <c r="CT192" i="1"/>
  <c r="CT193" i="1"/>
  <c r="CT194" i="1"/>
  <c r="CT195" i="1"/>
  <c r="CT196" i="1"/>
  <c r="CT197" i="1"/>
  <c r="CT198" i="1"/>
  <c r="CT199" i="1"/>
  <c r="CT200" i="1"/>
  <c r="CJ5" i="1"/>
  <c r="CJ6" i="1"/>
  <c r="CJ7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57" i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J74" i="1"/>
  <c r="CJ75" i="1"/>
  <c r="CJ76" i="1"/>
  <c r="CJ77" i="1"/>
  <c r="CJ78" i="1"/>
  <c r="CJ79" i="1"/>
  <c r="CJ80" i="1"/>
  <c r="CJ81" i="1"/>
  <c r="CJ82" i="1"/>
  <c r="CJ83" i="1"/>
  <c r="CJ84" i="1"/>
  <c r="CJ85" i="1"/>
  <c r="CJ86" i="1"/>
  <c r="CJ87" i="1"/>
  <c r="CJ88" i="1"/>
  <c r="CJ89" i="1"/>
  <c r="CJ90" i="1"/>
  <c r="CJ91" i="1"/>
  <c r="CJ92" i="1"/>
  <c r="CJ93" i="1"/>
  <c r="CJ94" i="1"/>
  <c r="CJ95" i="1"/>
  <c r="CJ96" i="1"/>
  <c r="CJ97" i="1"/>
  <c r="CJ98" i="1"/>
  <c r="CJ99" i="1"/>
  <c r="CJ100" i="1"/>
  <c r="CJ101" i="1"/>
  <c r="CJ102" i="1"/>
  <c r="CJ103" i="1"/>
  <c r="CJ104" i="1"/>
  <c r="CJ105" i="1"/>
  <c r="CJ106" i="1"/>
  <c r="CJ107" i="1"/>
  <c r="CJ108" i="1"/>
  <c r="CJ109" i="1"/>
  <c r="CJ110" i="1"/>
  <c r="CJ111" i="1"/>
  <c r="CJ112" i="1"/>
  <c r="CJ113" i="1"/>
  <c r="CJ114" i="1"/>
  <c r="CJ115" i="1"/>
  <c r="CJ116" i="1"/>
  <c r="CJ117" i="1"/>
  <c r="CJ118" i="1"/>
  <c r="CJ119" i="1"/>
  <c r="CJ120" i="1"/>
  <c r="CJ121" i="1"/>
  <c r="CJ122" i="1"/>
  <c r="CJ123" i="1"/>
  <c r="CJ124" i="1"/>
  <c r="CJ125" i="1"/>
  <c r="CJ126" i="1"/>
  <c r="CJ127" i="1"/>
  <c r="CJ128" i="1"/>
  <c r="CJ129" i="1"/>
  <c r="CJ130" i="1"/>
  <c r="CJ131" i="1"/>
  <c r="CJ132" i="1"/>
  <c r="CJ133" i="1"/>
  <c r="CJ134" i="1"/>
  <c r="CJ135" i="1"/>
  <c r="CJ136" i="1"/>
  <c r="CJ137" i="1"/>
  <c r="CJ138" i="1"/>
  <c r="CJ139" i="1"/>
  <c r="CJ140" i="1"/>
  <c r="CJ141" i="1"/>
  <c r="CJ142" i="1"/>
  <c r="CJ143" i="1"/>
  <c r="CJ144" i="1"/>
  <c r="CJ145" i="1"/>
  <c r="CJ146" i="1"/>
  <c r="CJ147" i="1"/>
  <c r="CJ148" i="1"/>
  <c r="CJ149" i="1"/>
  <c r="CJ150" i="1"/>
  <c r="CJ151" i="1"/>
  <c r="CJ152" i="1"/>
  <c r="CJ153" i="1"/>
  <c r="CJ154" i="1"/>
  <c r="CJ155" i="1"/>
  <c r="CJ156" i="1"/>
  <c r="CJ157" i="1"/>
  <c r="CJ158" i="1"/>
  <c r="CJ159" i="1"/>
  <c r="CJ160" i="1"/>
  <c r="CJ161" i="1"/>
  <c r="CJ162" i="1"/>
  <c r="CJ163" i="1"/>
  <c r="CJ164" i="1"/>
  <c r="CJ165" i="1"/>
  <c r="CJ166" i="1"/>
  <c r="CJ167" i="1"/>
  <c r="CJ168" i="1"/>
  <c r="CJ169" i="1"/>
  <c r="CJ170" i="1"/>
  <c r="CJ171" i="1"/>
  <c r="CJ172" i="1"/>
  <c r="CJ173" i="1"/>
  <c r="CJ174" i="1"/>
  <c r="CJ175" i="1"/>
  <c r="CJ176" i="1"/>
  <c r="CJ177" i="1"/>
  <c r="CJ178" i="1"/>
  <c r="CJ179" i="1"/>
  <c r="CJ180" i="1"/>
  <c r="CJ181" i="1"/>
  <c r="CJ182" i="1"/>
  <c r="CJ183" i="1"/>
  <c r="CJ184" i="1"/>
  <c r="CJ185" i="1"/>
  <c r="CJ186" i="1"/>
  <c r="CJ187" i="1"/>
  <c r="CJ188" i="1"/>
  <c r="CJ189" i="1"/>
  <c r="CJ190" i="1"/>
  <c r="CJ191" i="1"/>
  <c r="CJ192" i="1"/>
  <c r="CJ193" i="1"/>
  <c r="CJ194" i="1"/>
  <c r="CJ195" i="1"/>
  <c r="CJ196" i="1"/>
  <c r="CJ197" i="1"/>
  <c r="CJ198" i="1"/>
  <c r="CJ199" i="1"/>
  <c r="CJ200" i="1"/>
  <c r="CH5" i="1"/>
  <c r="CH6" i="1"/>
  <c r="CH7" i="1"/>
  <c r="CH8" i="1"/>
  <c r="CH9" i="1"/>
  <c r="CH10" i="1"/>
  <c r="CH11" i="1"/>
  <c r="CH12" i="1"/>
  <c r="CH13" i="1"/>
  <c r="CH14" i="1"/>
  <c r="CH15" i="1"/>
  <c r="CH16" i="1"/>
  <c r="CH17" i="1"/>
  <c r="CH18" i="1"/>
  <c r="CH19" i="1"/>
  <c r="CH20" i="1"/>
  <c r="CH21" i="1"/>
  <c r="CH22" i="1"/>
  <c r="CH23" i="1"/>
  <c r="CH24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H45" i="1"/>
  <c r="CH46" i="1"/>
  <c r="CH47" i="1"/>
  <c r="CH48" i="1"/>
  <c r="CH49" i="1"/>
  <c r="CH50" i="1"/>
  <c r="CH51" i="1"/>
  <c r="CH52" i="1"/>
  <c r="CH53" i="1"/>
  <c r="CH54" i="1"/>
  <c r="CH55" i="1"/>
  <c r="CH56" i="1"/>
  <c r="CH57" i="1"/>
  <c r="CH58" i="1"/>
  <c r="CH59" i="1"/>
  <c r="CH60" i="1"/>
  <c r="CH61" i="1"/>
  <c r="CH62" i="1"/>
  <c r="CH63" i="1"/>
  <c r="CH64" i="1"/>
  <c r="CH65" i="1"/>
  <c r="CH66" i="1"/>
  <c r="CH67" i="1"/>
  <c r="CH68" i="1"/>
  <c r="CH69" i="1"/>
  <c r="CH70" i="1"/>
  <c r="CH71" i="1"/>
  <c r="CH72" i="1"/>
  <c r="CH73" i="1"/>
  <c r="CH74" i="1"/>
  <c r="CH75" i="1"/>
  <c r="CH76" i="1"/>
  <c r="CH77" i="1"/>
  <c r="CH78" i="1"/>
  <c r="CH79" i="1"/>
  <c r="CH80" i="1"/>
  <c r="CH81" i="1"/>
  <c r="CH82" i="1"/>
  <c r="CH83" i="1"/>
  <c r="CH84" i="1"/>
  <c r="CH85" i="1"/>
  <c r="CH86" i="1"/>
  <c r="CH87" i="1"/>
  <c r="CH88" i="1"/>
  <c r="CH89" i="1"/>
  <c r="CH90" i="1"/>
  <c r="CH91" i="1"/>
  <c r="CH92" i="1"/>
  <c r="CH93" i="1"/>
  <c r="CH94" i="1"/>
  <c r="CH95" i="1"/>
  <c r="CH96" i="1"/>
  <c r="CH97" i="1"/>
  <c r="CH98" i="1"/>
  <c r="CH99" i="1"/>
  <c r="CH100" i="1"/>
  <c r="CH101" i="1"/>
  <c r="CH102" i="1"/>
  <c r="CH103" i="1"/>
  <c r="CH104" i="1"/>
  <c r="CH105" i="1"/>
  <c r="CH106" i="1"/>
  <c r="CH107" i="1"/>
  <c r="CH108" i="1"/>
  <c r="CH109" i="1"/>
  <c r="CH110" i="1"/>
  <c r="CH111" i="1"/>
  <c r="CH112" i="1"/>
  <c r="CH113" i="1"/>
  <c r="CH114" i="1"/>
  <c r="CH115" i="1"/>
  <c r="CH116" i="1"/>
  <c r="CH117" i="1"/>
  <c r="CH118" i="1"/>
  <c r="CH119" i="1"/>
  <c r="CH120" i="1"/>
  <c r="CH121" i="1"/>
  <c r="CH122" i="1"/>
  <c r="CH123" i="1"/>
  <c r="CH124" i="1"/>
  <c r="CH125" i="1"/>
  <c r="CH126" i="1"/>
  <c r="CH127" i="1"/>
  <c r="CH128" i="1"/>
  <c r="CH129" i="1"/>
  <c r="CH130" i="1"/>
  <c r="CH131" i="1"/>
  <c r="CH132" i="1"/>
  <c r="CH133" i="1"/>
  <c r="CH134" i="1"/>
  <c r="CH135" i="1"/>
  <c r="CH136" i="1"/>
  <c r="CH137" i="1"/>
  <c r="CH138" i="1"/>
  <c r="CH139" i="1"/>
  <c r="CH140" i="1"/>
  <c r="CH141" i="1"/>
  <c r="CH142" i="1"/>
  <c r="CH143" i="1"/>
  <c r="CH144" i="1"/>
  <c r="CH145" i="1"/>
  <c r="CH146" i="1"/>
  <c r="CH147" i="1"/>
  <c r="CH148" i="1"/>
  <c r="CH149" i="1"/>
  <c r="CH150" i="1"/>
  <c r="CH151" i="1"/>
  <c r="CH152" i="1"/>
  <c r="CH153" i="1"/>
  <c r="CH154" i="1"/>
  <c r="CH155" i="1"/>
  <c r="CH156" i="1"/>
  <c r="CH157" i="1"/>
  <c r="CH158" i="1"/>
  <c r="CH159" i="1"/>
  <c r="CH160" i="1"/>
  <c r="CH161" i="1"/>
  <c r="CH162" i="1"/>
  <c r="CH163" i="1"/>
  <c r="CH164" i="1"/>
  <c r="CH165" i="1"/>
  <c r="CH166" i="1"/>
  <c r="CH167" i="1"/>
  <c r="CH168" i="1"/>
  <c r="CH169" i="1"/>
  <c r="CH170" i="1"/>
  <c r="CH171" i="1"/>
  <c r="CH172" i="1"/>
  <c r="CH173" i="1"/>
  <c r="CH174" i="1"/>
  <c r="CH175" i="1"/>
  <c r="CH176" i="1"/>
  <c r="CH177" i="1"/>
  <c r="CH178" i="1"/>
  <c r="CH179" i="1"/>
  <c r="CH180" i="1"/>
  <c r="CH181" i="1"/>
  <c r="CH182" i="1"/>
  <c r="CH183" i="1"/>
  <c r="CH184" i="1"/>
  <c r="CH185" i="1"/>
  <c r="CH186" i="1"/>
  <c r="CH187" i="1"/>
  <c r="CH188" i="1"/>
  <c r="CH189" i="1"/>
  <c r="CH190" i="1"/>
  <c r="CH191" i="1"/>
  <c r="CH192" i="1"/>
  <c r="CH193" i="1"/>
  <c r="CH194" i="1"/>
  <c r="CH195" i="1"/>
  <c r="CH196" i="1"/>
  <c r="CH197" i="1"/>
  <c r="CH198" i="1"/>
  <c r="CH199" i="1"/>
  <c r="CH200" i="1"/>
  <c r="CF5" i="1"/>
  <c r="CF6" i="1"/>
  <c r="CF7" i="1"/>
  <c r="CF8" i="1"/>
  <c r="CF9" i="1"/>
  <c r="CF10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37" i="1"/>
  <c r="CF38" i="1"/>
  <c r="CF39" i="1"/>
  <c r="CF40" i="1"/>
  <c r="CF41" i="1"/>
  <c r="CF42" i="1"/>
  <c r="CF43" i="1"/>
  <c r="CF44" i="1"/>
  <c r="CF45" i="1"/>
  <c r="CF46" i="1"/>
  <c r="CF47" i="1"/>
  <c r="CF48" i="1"/>
  <c r="CF49" i="1"/>
  <c r="CF50" i="1"/>
  <c r="CF51" i="1"/>
  <c r="CF52" i="1"/>
  <c r="CF53" i="1"/>
  <c r="CF54" i="1"/>
  <c r="CF55" i="1"/>
  <c r="CF56" i="1"/>
  <c r="CF57" i="1"/>
  <c r="CF58" i="1"/>
  <c r="CF59" i="1"/>
  <c r="CF60" i="1"/>
  <c r="CF61" i="1"/>
  <c r="CF62" i="1"/>
  <c r="CF63" i="1"/>
  <c r="CF64" i="1"/>
  <c r="CF65" i="1"/>
  <c r="CF66" i="1"/>
  <c r="CF67" i="1"/>
  <c r="CF68" i="1"/>
  <c r="CF69" i="1"/>
  <c r="CF70" i="1"/>
  <c r="CF71" i="1"/>
  <c r="CF72" i="1"/>
  <c r="CF73" i="1"/>
  <c r="CF74" i="1"/>
  <c r="CF75" i="1"/>
  <c r="CF76" i="1"/>
  <c r="CF77" i="1"/>
  <c r="CF78" i="1"/>
  <c r="CF79" i="1"/>
  <c r="CF80" i="1"/>
  <c r="CF81" i="1"/>
  <c r="CF82" i="1"/>
  <c r="CF83" i="1"/>
  <c r="CF84" i="1"/>
  <c r="CF85" i="1"/>
  <c r="CF86" i="1"/>
  <c r="CF87" i="1"/>
  <c r="CF88" i="1"/>
  <c r="CF89" i="1"/>
  <c r="CF90" i="1"/>
  <c r="CF91" i="1"/>
  <c r="CF92" i="1"/>
  <c r="CF93" i="1"/>
  <c r="CF94" i="1"/>
  <c r="CF95" i="1"/>
  <c r="CF96" i="1"/>
  <c r="CF97" i="1"/>
  <c r="CF98" i="1"/>
  <c r="CF99" i="1"/>
  <c r="CF100" i="1"/>
  <c r="CF101" i="1"/>
  <c r="CF102" i="1"/>
  <c r="CF103" i="1"/>
  <c r="CF104" i="1"/>
  <c r="CF105" i="1"/>
  <c r="CF106" i="1"/>
  <c r="CF107" i="1"/>
  <c r="CF108" i="1"/>
  <c r="CF109" i="1"/>
  <c r="CF110" i="1"/>
  <c r="CF111" i="1"/>
  <c r="CF112" i="1"/>
  <c r="CF113" i="1"/>
  <c r="CF114" i="1"/>
  <c r="CF115" i="1"/>
  <c r="CF116" i="1"/>
  <c r="CF117" i="1"/>
  <c r="CF118" i="1"/>
  <c r="CF119" i="1"/>
  <c r="CF120" i="1"/>
  <c r="CF121" i="1"/>
  <c r="CF122" i="1"/>
  <c r="CF123" i="1"/>
  <c r="CF124" i="1"/>
  <c r="CF125" i="1"/>
  <c r="CF126" i="1"/>
  <c r="CF127" i="1"/>
  <c r="CF128" i="1"/>
  <c r="CF129" i="1"/>
  <c r="CF130" i="1"/>
  <c r="CF131" i="1"/>
  <c r="CF132" i="1"/>
  <c r="CF133" i="1"/>
  <c r="CF134" i="1"/>
  <c r="CF135" i="1"/>
  <c r="CF136" i="1"/>
  <c r="CF137" i="1"/>
  <c r="CF138" i="1"/>
  <c r="CF139" i="1"/>
  <c r="CF140" i="1"/>
  <c r="CF141" i="1"/>
  <c r="CF142" i="1"/>
  <c r="CF143" i="1"/>
  <c r="CF144" i="1"/>
  <c r="CF145" i="1"/>
  <c r="CF146" i="1"/>
  <c r="CF147" i="1"/>
  <c r="CF148" i="1"/>
  <c r="CF149" i="1"/>
  <c r="CF150" i="1"/>
  <c r="CF151" i="1"/>
  <c r="CF152" i="1"/>
  <c r="CF153" i="1"/>
  <c r="CF154" i="1"/>
  <c r="CF155" i="1"/>
  <c r="CF156" i="1"/>
  <c r="CF157" i="1"/>
  <c r="CF158" i="1"/>
  <c r="CF159" i="1"/>
  <c r="CF160" i="1"/>
  <c r="CF161" i="1"/>
  <c r="CF162" i="1"/>
  <c r="CF163" i="1"/>
  <c r="CF164" i="1"/>
  <c r="CF165" i="1"/>
  <c r="CF166" i="1"/>
  <c r="CF167" i="1"/>
  <c r="CF168" i="1"/>
  <c r="CF169" i="1"/>
  <c r="CF170" i="1"/>
  <c r="CF171" i="1"/>
  <c r="CF172" i="1"/>
  <c r="CF173" i="1"/>
  <c r="CF174" i="1"/>
  <c r="CF175" i="1"/>
  <c r="CF176" i="1"/>
  <c r="CF177" i="1"/>
  <c r="CF178" i="1"/>
  <c r="CF179" i="1"/>
  <c r="CF180" i="1"/>
  <c r="CF181" i="1"/>
  <c r="CF182" i="1"/>
  <c r="CF183" i="1"/>
  <c r="CF184" i="1"/>
  <c r="CF185" i="1"/>
  <c r="CF186" i="1"/>
  <c r="CF187" i="1"/>
  <c r="CF188" i="1"/>
  <c r="CF189" i="1"/>
  <c r="CF190" i="1"/>
  <c r="CF191" i="1"/>
  <c r="CF192" i="1"/>
  <c r="CF193" i="1"/>
  <c r="CF194" i="1"/>
  <c r="CF195" i="1"/>
  <c r="CF196" i="1"/>
  <c r="CF197" i="1"/>
  <c r="CF198" i="1"/>
  <c r="CF199" i="1"/>
  <c r="CF200" i="1"/>
  <c r="DE4" i="1"/>
  <c r="CJ4" i="1"/>
  <c r="DC4" i="1"/>
  <c r="O22" i="4"/>
  <c r="P22" i="4"/>
  <c r="O11" i="4"/>
  <c r="P11" i="4"/>
  <c r="O10" i="4"/>
  <c r="P10" i="4"/>
  <c r="K24" i="4"/>
  <c r="L24" i="4"/>
  <c r="K25" i="4"/>
  <c r="L25" i="4"/>
  <c r="K23" i="4"/>
  <c r="L23" i="4"/>
  <c r="G22" i="4"/>
  <c r="H22" i="4"/>
  <c r="G23" i="4"/>
  <c r="H23" i="4"/>
  <c r="G24" i="4"/>
  <c r="H24" i="4"/>
  <c r="G25" i="4"/>
  <c r="H25" i="4"/>
  <c r="G21" i="4"/>
  <c r="H21" i="4"/>
  <c r="C22" i="4"/>
  <c r="D22" i="4"/>
  <c r="C23" i="4"/>
  <c r="D23" i="4"/>
  <c r="C24" i="4"/>
  <c r="D24" i="4"/>
  <c r="C25" i="4"/>
  <c r="D25" i="4"/>
  <c r="C21" i="4"/>
  <c r="D21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9" i="4"/>
  <c r="L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9" i="4"/>
  <c r="H9" i="4"/>
  <c r="C11" i="4"/>
  <c r="D11" i="4"/>
  <c r="C12" i="4"/>
  <c r="D12" i="4"/>
  <c r="C13" i="4"/>
  <c r="D13" i="4"/>
  <c r="C10" i="4"/>
  <c r="D10" i="4"/>
  <c r="C9" i="4"/>
  <c r="D9" i="4"/>
  <c r="K21" i="8"/>
  <c r="E23" i="8"/>
  <c r="E22" i="8"/>
  <c r="H8" i="8"/>
  <c r="C8" i="8"/>
  <c r="DM4" i="1"/>
  <c r="DN4" i="1"/>
  <c r="D13" i="3"/>
  <c r="G13" i="3"/>
  <c r="C13" i="3"/>
  <c r="DR4" i="1"/>
  <c r="E40" i="3"/>
  <c r="CV4" i="1"/>
  <c r="D40" i="3"/>
  <c r="D41" i="3"/>
  <c r="G40" i="3"/>
  <c r="E41" i="3"/>
  <c r="D31" i="3"/>
  <c r="D32" i="3"/>
  <c r="E31" i="3"/>
  <c r="G31" i="3"/>
  <c r="E32" i="3"/>
  <c r="CT4" i="1"/>
  <c r="D22" i="3"/>
  <c r="D23" i="3"/>
  <c r="DP4" i="1"/>
  <c r="E22" i="3"/>
  <c r="G22" i="3"/>
  <c r="E23" i="3"/>
  <c r="D4" i="3"/>
  <c r="D5" i="3"/>
  <c r="E4" i="3"/>
  <c r="G4" i="3"/>
  <c r="E5" i="3"/>
  <c r="J2" i="2"/>
  <c r="G2" i="2"/>
  <c r="J67" i="2"/>
  <c r="J66" i="2"/>
  <c r="F67" i="2"/>
  <c r="F66" i="2"/>
  <c r="C67" i="2"/>
  <c r="C66" i="2"/>
  <c r="CF4" i="1"/>
  <c r="J73" i="2"/>
  <c r="H73" i="2"/>
  <c r="F76" i="2"/>
  <c r="J76" i="2"/>
  <c r="H76" i="2"/>
  <c r="D76" i="2"/>
  <c r="B76" i="2"/>
  <c r="D73" i="2"/>
  <c r="B73" i="2"/>
  <c r="J70" i="2"/>
  <c r="H70" i="2"/>
  <c r="D70" i="2"/>
  <c r="B70" i="2"/>
  <c r="J60" i="2"/>
  <c r="H60" i="2"/>
  <c r="C63" i="2"/>
  <c r="C61" i="2"/>
  <c r="C62" i="2"/>
  <c r="L57" i="2"/>
  <c r="L56" i="2"/>
  <c r="L55" i="2"/>
  <c r="L54" i="2"/>
  <c r="I56" i="2"/>
  <c r="I55" i="2"/>
  <c r="I54" i="2"/>
  <c r="F56" i="2"/>
  <c r="F55" i="2"/>
  <c r="F54" i="2"/>
  <c r="C56" i="2"/>
  <c r="C55" i="2"/>
  <c r="C54" i="2"/>
  <c r="L51" i="2"/>
  <c r="L50" i="2"/>
  <c r="I51" i="2"/>
  <c r="I50" i="2"/>
  <c r="F51" i="2"/>
  <c r="F50" i="2"/>
  <c r="C51" i="2"/>
  <c r="C50" i="2"/>
  <c r="B41" i="2"/>
  <c r="B43" i="2"/>
  <c r="F47" i="2"/>
  <c r="D47" i="2"/>
  <c r="B47" i="2"/>
  <c r="F44" i="2"/>
  <c r="F43" i="2"/>
  <c r="F42" i="2"/>
  <c r="H34" i="2"/>
  <c r="H33" i="2"/>
  <c r="H32" i="2"/>
  <c r="H31" i="2"/>
  <c r="H30" i="2"/>
  <c r="F30" i="2"/>
  <c r="F29" i="2"/>
  <c r="C30" i="2"/>
  <c r="D37" i="2"/>
  <c r="B37" i="2"/>
  <c r="B30" i="2"/>
  <c r="B29" i="2"/>
  <c r="L25" i="2"/>
  <c r="L24" i="2"/>
  <c r="J24" i="2"/>
  <c r="J23" i="2"/>
  <c r="H23" i="2"/>
  <c r="H22" i="2"/>
  <c r="I18" i="2"/>
  <c r="E26" i="2"/>
  <c r="E25" i="2"/>
  <c r="E24" i="2"/>
  <c r="E23" i="2"/>
  <c r="E22" i="2"/>
  <c r="E21" i="2"/>
  <c r="E20" i="2"/>
  <c r="B20" i="2"/>
  <c r="B19" i="2"/>
  <c r="D15" i="2"/>
  <c r="D14" i="2"/>
  <c r="D13" i="2"/>
  <c r="D12" i="2"/>
  <c r="B12" i="2"/>
  <c r="B11" i="2"/>
  <c r="H10" i="2"/>
  <c r="H6" i="2"/>
  <c r="G6" i="2"/>
  <c r="D7" i="2"/>
  <c r="C7" i="2"/>
  <c r="B7" i="2"/>
  <c r="D6" i="2"/>
  <c r="C6" i="2"/>
  <c r="B6" i="2"/>
</calcChain>
</file>

<file path=xl/sharedStrings.xml><?xml version="1.0" encoding="utf-8"?>
<sst xmlns="http://schemas.openxmlformats.org/spreadsheetml/2006/main" count="700" uniqueCount="336">
  <si>
    <t>Idade</t>
  </si>
  <si>
    <t>Sexo</t>
  </si>
  <si>
    <t>Local</t>
  </si>
  <si>
    <t>Motivo</t>
  </si>
  <si>
    <t>Limitação</t>
  </si>
  <si>
    <t>Sozinho</t>
  </si>
  <si>
    <t>Agregado</t>
  </si>
  <si>
    <t>Contexto</t>
  </si>
  <si>
    <t>Ataque cardíaco</t>
  </si>
  <si>
    <t>AVC</t>
  </si>
  <si>
    <t>Osteoartrite</t>
  </si>
  <si>
    <t>Diabetes</t>
  </si>
  <si>
    <t>Parkinson</t>
  </si>
  <si>
    <t>Osteoporose</t>
  </si>
  <si>
    <t>HTA</t>
  </si>
  <si>
    <t>Hipercolesterolemia</t>
  </si>
  <si>
    <t>P. Auditivos</t>
  </si>
  <si>
    <t>Prótese Anca</t>
  </si>
  <si>
    <t>Prótese Joelho</t>
  </si>
  <si>
    <t>Incontinência Urinária</t>
  </si>
  <si>
    <t>Outra</t>
  </si>
  <si>
    <t>Acuidade Visual</t>
  </si>
  <si>
    <t>Benzodiazepinas</t>
  </si>
  <si>
    <t>Anti-depressivos</t>
  </si>
  <si>
    <t>Anti-psicóticos</t>
  </si>
  <si>
    <t>Anti-inflamatórios/analgésicos</t>
  </si>
  <si>
    <t>Anti-hipertensores</t>
  </si>
  <si>
    <t>Outros</t>
  </si>
  <si>
    <t>Data Avaliação</t>
  </si>
  <si>
    <t>A. 
D. Antropométricos</t>
  </si>
  <si>
    <t>B. 
Auxiliares Marcha</t>
  </si>
  <si>
    <t>C. 
Quedas</t>
  </si>
  <si>
    <t>E. 
A. Familiar</t>
  </si>
  <si>
    <t>F. 
C. Residencial</t>
  </si>
  <si>
    <t>H. 
Condição Clínica</t>
  </si>
  <si>
    <t>K. 
Medicação</t>
  </si>
  <si>
    <t>M. 
Sedentarismo</t>
  </si>
  <si>
    <t>Hospitalização</t>
  </si>
  <si>
    <t>Auxiliar</t>
  </si>
  <si>
    <t>Avaliação Segurança e Risco de Queda relacionado com Ambiente Doméstico</t>
  </si>
  <si>
    <t>A1</t>
  </si>
  <si>
    <t>B2</t>
  </si>
  <si>
    <t>B1</t>
  </si>
  <si>
    <t>B3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</si>
  <si>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</si>
  <si>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</si>
  <si>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</si>
  <si>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</si>
  <si>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</si>
  <si>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</si>
  <si>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</si>
  <si>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</si>
  <si>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</si>
  <si>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</si>
  <si>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</si>
  <si>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</si>
  <si>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</si>
  <si>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</si>
  <si>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</si>
  <si>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</si>
  <si>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</si>
  <si>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</si>
  <si>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</si>
  <si>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>F1</t>
  </si>
  <si>
    <t>F2</t>
  </si>
  <si>
    <t>F3</t>
  </si>
  <si>
    <t>F4</t>
  </si>
  <si>
    <t>F5</t>
  </si>
  <si>
    <t>F6</t>
  </si>
  <si>
    <t>F7</t>
  </si>
  <si>
    <t>F8</t>
  </si>
  <si>
    <t>G1</t>
  </si>
  <si>
    <t>G2</t>
  </si>
  <si>
    <t>G3</t>
  </si>
  <si>
    <t>G4</t>
  </si>
  <si>
    <t>G5</t>
  </si>
  <si>
    <t>H1</t>
  </si>
  <si>
    <t>H2</t>
  </si>
  <si>
    <t>M</t>
  </si>
  <si>
    <t>Peso (kg)</t>
  </si>
  <si>
    <t>Altura (m)</t>
  </si>
  <si>
    <t>Qual</t>
  </si>
  <si>
    <t>Sim</t>
  </si>
  <si>
    <t>Tempo (meses)</t>
  </si>
  <si>
    <t>Frequência</t>
  </si>
  <si>
    <t>História 12 meses</t>
  </si>
  <si>
    <t>Recorreu Serviços</t>
  </si>
  <si>
    <t>Tipo Serviço</t>
  </si>
  <si>
    <t>Tempo Hospitalização (dias)</t>
  </si>
  <si>
    <t>Tempo Limitação (dias)</t>
  </si>
  <si>
    <t>Fratura resultante da Queda</t>
  </si>
  <si>
    <t>Local Fratura</t>
  </si>
  <si>
    <t>Punho/Mão</t>
  </si>
  <si>
    <t>D. 
Medo</t>
  </si>
  <si>
    <t>Medo de Cair</t>
  </si>
  <si>
    <t>Não</t>
  </si>
  <si>
    <t>Cônjuge</t>
  </si>
  <si>
    <t>Habilitações Literárias</t>
  </si>
  <si>
    <t>G. 
Habilitações</t>
  </si>
  <si>
    <t xml:space="preserve">E. Sup. - Doutoramento </t>
  </si>
  <si>
    <t>I. 
A. Visual</t>
  </si>
  <si>
    <t>Sim (exame &gt; 2 anos)</t>
  </si>
  <si>
    <t>J. 
Álcool</t>
  </si>
  <si>
    <t>Consumo Álcool Diário</t>
  </si>
  <si>
    <t>L. 
Polimed.</t>
  </si>
  <si>
    <t>Polimedicação e Interação 
(4 ou mais medicamentos)</t>
  </si>
  <si>
    <t>Perceção de Força Global</t>
  </si>
  <si>
    <t>N. 
Força Global</t>
  </si>
  <si>
    <t>O. 
Saúde</t>
  </si>
  <si>
    <t>Perceção de Saúde</t>
  </si>
  <si>
    <t>Satisfatória</t>
  </si>
  <si>
    <t>P. 
Peso</t>
  </si>
  <si>
    <t xml:space="preserve">Perda Ponderal </t>
  </si>
  <si>
    <t>30sec Sit to Stand (repetiçoes)</t>
  </si>
  <si>
    <t>4SBM - Posição 1 (abertos)</t>
  </si>
  <si>
    <t>4SBM - Posição 1 (fechados)</t>
  </si>
  <si>
    <t>4SBM - Posição 2 (abertos)</t>
  </si>
  <si>
    <t>4SBM - Posição 2 (fechados)</t>
  </si>
  <si>
    <t>4SBM - Posição 3 (abertos)</t>
  </si>
  <si>
    <t>4SBM - Posição 3 (fechados)</t>
  </si>
  <si>
    <t>4SBM - Posição 4 (abertos)</t>
  </si>
  <si>
    <t>Step Test (repetições)</t>
  </si>
  <si>
    <t>10m Walking Speed (seg)</t>
  </si>
  <si>
    <t xml:space="preserve">Total Posições Equilíbrio
 4SBM </t>
  </si>
  <si>
    <t>3. 4 SBM</t>
  </si>
  <si>
    <t>1. 30sec Sit Stand</t>
  </si>
  <si>
    <t>4. Step Test</t>
  </si>
  <si>
    <t>Média</t>
  </si>
  <si>
    <t>Mínimo</t>
  </si>
  <si>
    <t>Máximo</t>
  </si>
  <si>
    <t>IMC</t>
  </si>
  <si>
    <t>F</t>
  </si>
  <si>
    <t>Canadiana</t>
  </si>
  <si>
    <t>Andarilho</t>
  </si>
  <si>
    <t>Outro</t>
  </si>
  <si>
    <t>Auxiliar de Marcha</t>
  </si>
  <si>
    <t>Quedas</t>
  </si>
  <si>
    <t>História</t>
  </si>
  <si>
    <t>Bengala</t>
  </si>
  <si>
    <t>Hospital</t>
  </si>
  <si>
    <t>Dias</t>
  </si>
  <si>
    <t>Fratura</t>
  </si>
  <si>
    <t>Escorregou</t>
  </si>
  <si>
    <t>Dados Antropométricos</t>
  </si>
  <si>
    <t>Utiliza</t>
  </si>
  <si>
    <t>Tipo</t>
  </si>
  <si>
    <t>*</t>
  </si>
  <si>
    <t>Tempo médio utilização</t>
  </si>
  <si>
    <t>Tropeçou</t>
  </si>
  <si>
    <t>Perdeu sentidos</t>
  </si>
  <si>
    <t>Teve tontura</t>
  </si>
  <si>
    <t>Sem razão aparente</t>
  </si>
  <si>
    <t>Fraqueza pernas</t>
  </si>
  <si>
    <t>Frequência / ano média</t>
  </si>
  <si>
    <t>Tipologia</t>
  </si>
  <si>
    <t>Centro Saúde</t>
  </si>
  <si>
    <t>Serviços Saúde</t>
  </si>
  <si>
    <t>Crânio</t>
  </si>
  <si>
    <t xml:space="preserve">Coluna </t>
  </si>
  <si>
    <t>Coxofem.</t>
  </si>
  <si>
    <t>Agregado Familiar</t>
  </si>
  <si>
    <t>Filho(a)</t>
  </si>
  <si>
    <t>Contexto Residencial</t>
  </si>
  <si>
    <t>Centro Dia</t>
  </si>
  <si>
    <t>Lar</t>
  </si>
  <si>
    <t>Comunidade</t>
  </si>
  <si>
    <t>Sem Escolaridade</t>
  </si>
  <si>
    <t>1º Ciclo</t>
  </si>
  <si>
    <t>2º Ciclo</t>
  </si>
  <si>
    <t>3º Ciclo</t>
  </si>
  <si>
    <t>E. Secundário</t>
  </si>
  <si>
    <t>E. Sup. - Licenciatura</t>
  </si>
  <si>
    <t>E. Sup. - Mestrado</t>
  </si>
  <si>
    <t>INTRODUÇÃO DE DADOS</t>
  </si>
  <si>
    <t>Índice de Massa Corporal</t>
  </si>
  <si>
    <t>5. Walking Speed</t>
  </si>
  <si>
    <t>Timed Up and Go (seg)</t>
  </si>
  <si>
    <t>COZINHA</t>
  </si>
  <si>
    <t>CASA DE BANHO</t>
  </si>
  <si>
    <t>QUARTO</t>
  </si>
  <si>
    <t>FORA DE CASA</t>
  </si>
  <si>
    <t>Condição Clínica</t>
  </si>
  <si>
    <t>Visão Alterada</t>
  </si>
  <si>
    <t>Sim (Vê mal)</t>
  </si>
  <si>
    <t>Consumo de Álcool</t>
  </si>
  <si>
    <t>Medicação</t>
  </si>
  <si>
    <t>Polimedicação e Interação Medicamentosa</t>
  </si>
  <si>
    <t>Sedentário</t>
  </si>
  <si>
    <t>Sedentarismo</t>
  </si>
  <si>
    <t>Excelente</t>
  </si>
  <si>
    <t>Muito Boa</t>
  </si>
  <si>
    <t>Boa</t>
  </si>
  <si>
    <t>Pobre</t>
  </si>
  <si>
    <t>Perda Ponderal</t>
  </si>
  <si>
    <t>FORÇA MEMBROS INFERIORES</t>
  </si>
  <si>
    <t>30 Sec Sit to Stand</t>
  </si>
  <si>
    <t>A0</t>
  </si>
  <si>
    <t>Atinge</t>
  </si>
  <si>
    <t>Não Atinge</t>
  </si>
  <si>
    <t>A0 - HISTÓRIA CLÍNICA E AVALIAÇÃO SUBJETIVA</t>
  </si>
  <si>
    <t>A0 - TESTES FUNCIONAIS</t>
  </si>
  <si>
    <t>A1 - TESTES FUNCIONAIS</t>
  </si>
  <si>
    <t>Diário de Quedas</t>
  </si>
  <si>
    <t>Valores Referência
30sec Sit to Stand</t>
  </si>
  <si>
    <t>Valores Referência
Timed Up and Go</t>
  </si>
  <si>
    <t>Valores Referência
Step Test</t>
  </si>
  <si>
    <t>Valores Referência</t>
  </si>
  <si>
    <t>4 Stage Balance "Modified"</t>
  </si>
  <si>
    <t>Diferença A1-A0 de referência</t>
  </si>
  <si>
    <t>A1-A0 &gt; ou = 1</t>
  </si>
  <si>
    <t>Step Test</t>
  </si>
  <si>
    <t>Timed Up and Go</t>
  </si>
  <si>
    <t>EQUILÍBRIO ESTÁTICO</t>
  </si>
  <si>
    <t>EQUILÍBRIO DINÂMICO</t>
  </si>
  <si>
    <t>MOBILIDADE FUNCIONAL</t>
  </si>
  <si>
    <t>VELOCIDADE DA MARCHA</t>
  </si>
  <si>
    <t>10 m Walk Test</t>
  </si>
  <si>
    <t>Total Posições</t>
  </si>
  <si>
    <t>Indicador FPQAMV 1</t>
  </si>
  <si>
    <t>Indicador FPQAMV 2</t>
  </si>
  <si>
    <t>Indicador FPQAMV 3</t>
  </si>
  <si>
    <t>Indicador FPQAMV 4</t>
  </si>
  <si>
    <t>Indicador FPQAMV 5</t>
  </si>
  <si>
    <t>TAXA ASSIDUIDADE
Sessões Grupo</t>
  </si>
  <si>
    <t>Tipologia Intervenção</t>
  </si>
  <si>
    <t>Contagem Itens Alterados</t>
  </si>
  <si>
    <t>Grupo</t>
  </si>
  <si>
    <t>Individual</t>
  </si>
  <si>
    <t>Total Presenças Sessões</t>
  </si>
  <si>
    <t xml:space="preserve"> 30sec Sit to Stand (repetiçoes)</t>
  </si>
  <si>
    <t xml:space="preserve"> 4. Step Test</t>
  </si>
  <si>
    <t xml:space="preserve"> 3. 4 SBM</t>
  </si>
  <si>
    <t xml:space="preserve"> 2. TUG</t>
  </si>
  <si>
    <t xml:space="preserve"> 1. 30sec Sit Stand</t>
  </si>
  <si>
    <t>Intervenção</t>
  </si>
  <si>
    <t xml:space="preserve"> 10m Walking Speed (seg)</t>
  </si>
  <si>
    <t>TOTAL PARTICIPANTES</t>
  </si>
  <si>
    <t>Posição 7</t>
  </si>
  <si>
    <t>Inferior a 7</t>
  </si>
  <si>
    <t>Indicador FPQAMV 13</t>
  </si>
  <si>
    <t>Indicador FPQAMV 14</t>
  </si>
  <si>
    <t>Taxa de quedas em adultos alvo de ações no âmbito do programa FPQAMV, após 6 meses</t>
  </si>
  <si>
    <t>Taxa de adultos alvo de ações no âmbito do programa FPQAMV com quedas após 6 meses</t>
  </si>
  <si>
    <t>História 6 meses</t>
  </si>
  <si>
    <t>História queda aos 6 meses</t>
  </si>
  <si>
    <t>Frequência média
(6 meses)</t>
  </si>
  <si>
    <t xml:space="preserve">Taxa de adultos alvo de ações no âmbito do programa FPQAMV por não realizarem o número de repetições necessárias de acordo com os valores de referência para sexo e faixa etária do teste 30sec Sit to Stand, que os atinjam ao fim de 12 semanas </t>
  </si>
  <si>
    <t xml:space="preserve">Taxa de adultos alvo de ações no âmbito do programa FPQAMV por não atingirem a posição 7  no teste 4​ ​Stage​ ​Balance​ ​“Modified", que apresentem evolução de, pelo menos, uma posição ao fim de 12 semanas </t>
  </si>
  <si>
    <t>Taxa de adultos de ações no âmbito do programa FPQAMV por não atingirem o valor referência de 10 repetições no Step-test, que o atinjam ao fim de 12 semanas</t>
  </si>
  <si>
    <t>Taxa de adultos alvo de ações no âmbito do programa FPQAM por não realizarem o número de repetições necessárias de acordo com os valores de referência para sexo e faixa etária do teste Timed up and go, que os atinjam ao fim de 12 semanas</t>
  </si>
  <si>
    <t>Taxa de adultos de ações no âmbito do programa FPQAMV por não atingirem o valor de referência de 10 seg no teste 10 meters walking speed, que o atinjam ao fim de 12 semanas</t>
  </si>
  <si>
    <t>INDICADORES DE EFICÁCIA</t>
  </si>
  <si>
    <t>HISTORIAL DE QUEDAS - 6 MESES</t>
  </si>
  <si>
    <t>Existem 3 momentos em que são introduzidos dados neste separador: A0 (rastreio), A1 (12 semanas) e A2 (6 meses). Estes momentos estão devidamente identificados.</t>
  </si>
  <si>
    <t>As células a branco são as únicas que permitem a introdução dos dados. Todas as células com cor estão bloqueadas (se pretender alterar alguma destas células entre em contacto através da plataforma MOVE.TE).</t>
  </si>
  <si>
    <t xml:space="preserve">     se aparecer uma seta descendente - clicar na seta para abrir a lista de opções de seleção;</t>
  </si>
  <si>
    <t xml:space="preserve">     se aparecer uma caixa de texto a amarelo - seguir as instruções indicadas na caixa.</t>
  </si>
  <si>
    <t>Em cada variável, clicar na célula para receber informação relativa ao tipo de registo:</t>
  </si>
  <si>
    <t>As variáveis a cinzento  referem-se a cálculos automáticos, que não devem ser preenchidas e, por isso, estão bloquedas.</t>
  </si>
  <si>
    <t>As células não devem ser deixadas em branco (se não se aplicar introduzir "na").</t>
  </si>
  <si>
    <t>A análise dos dados por "Unidade Referenciadora" ou por "Profissional Referenciador" cabe ao Fisioterapeuta responsável pela implementação do projeto (se pretender apoio nesta análise entre em contacto através da plataforma MOVE.TE).</t>
  </si>
  <si>
    <t>As tabelas apresentadas podem ser utilizadas para a apresentação gráfica dos dados (gráficos de barras, gráficos circulares,...).</t>
  </si>
  <si>
    <t>CONSULTA DA ANÁLISE DOS DADOS (apenas consulta)</t>
  </si>
  <si>
    <r>
      <t xml:space="preserve">A introdução dos dados (recolhidos no rastreio e avaliações posteriores) são apenas introduzidos no separador </t>
    </r>
    <r>
      <rPr>
        <b/>
        <sz val="10"/>
        <color rgb="FFC00000"/>
        <rFont val="Calibri (Corpo)"/>
      </rPr>
      <t>"INTRODUÇÃO DADOS"</t>
    </r>
    <r>
      <rPr>
        <sz val="10"/>
        <color theme="1"/>
        <rFont val="Calibri"/>
        <family val="2"/>
        <scheme val="minor"/>
      </rPr>
      <t>.</t>
    </r>
  </si>
  <si>
    <r>
      <t xml:space="preserve">A caracterização dos fatores de risco para queda presentes no ambiente pode ser consultada no separador </t>
    </r>
    <r>
      <rPr>
        <b/>
        <sz val="10"/>
        <color theme="7" tint="-0.499984740745262"/>
        <rFont val="Calibri (Corpo)"/>
      </rPr>
      <t>"Ambiente"</t>
    </r>
    <r>
      <rPr>
        <sz val="10"/>
        <color theme="1"/>
        <rFont val="Calibri"/>
        <family val="2"/>
        <scheme val="minor"/>
      </rPr>
      <t>.</t>
    </r>
  </si>
  <si>
    <r>
      <t xml:space="preserve">A caracterização dos participantes quanto aos dados antropométricos, história de quedas e fatores de risco para quedas pode ser consultada no separador </t>
    </r>
    <r>
      <rPr>
        <b/>
        <sz val="10"/>
        <color theme="5" tint="-0.499984740745262"/>
        <rFont val="Calibri (Corpo)"/>
      </rPr>
      <t>"Caracterização Participantes"</t>
    </r>
    <r>
      <rPr>
        <sz val="10"/>
        <color theme="1"/>
        <rFont val="Calibri"/>
        <family val="2"/>
        <scheme val="minor"/>
      </rPr>
      <t>.</t>
    </r>
  </si>
  <si>
    <r>
      <t xml:space="preserve">A análise dos resultados obtidos nos testes funcionais e respetivos indicadores de desempenho podem ser consultados no separador </t>
    </r>
    <r>
      <rPr>
        <b/>
        <sz val="10"/>
        <color theme="8" tint="-0.499984740745262"/>
        <rFont val="Calibri (Corpo)"/>
      </rPr>
      <t>"Testes Funcionais".</t>
    </r>
  </si>
  <si>
    <r>
      <t xml:space="preserve">O historial de quedas pós-programa e os respetivos indicadores de eficácia podem ser consultados no separador </t>
    </r>
    <r>
      <rPr>
        <b/>
        <sz val="10"/>
        <color theme="9" tint="-0.499984740745262"/>
        <rFont val="Calibri (Corpo)"/>
      </rPr>
      <t>"Quedas"</t>
    </r>
    <r>
      <rPr>
        <sz val="10"/>
        <color theme="1"/>
        <rFont val="Calibri"/>
        <family val="2"/>
        <scheme val="minor"/>
      </rPr>
      <t>.</t>
    </r>
  </si>
  <si>
    <t>Fator Risco</t>
  </si>
  <si>
    <t>Presente</t>
  </si>
  <si>
    <t>SALA DE ESTAR</t>
  </si>
  <si>
    <t>ESCADAS</t>
  </si>
  <si>
    <t>GERAL</t>
  </si>
  <si>
    <t>ENTRADA CORREDOR</t>
  </si>
  <si>
    <t>A2 - HISTÓRIA CLÍNICA E AVALIAÇÃO SUBJETIVA</t>
  </si>
  <si>
    <t>Valores de Referência
10m Walking Speed</t>
  </si>
  <si>
    <r>
      <t xml:space="preserve">Todos os participantes com dados introduzidos no separador  </t>
    </r>
    <r>
      <rPr>
        <b/>
        <sz val="10"/>
        <color rgb="FFC00000"/>
        <rFont val="Calibri (Corpo)"/>
      </rPr>
      <t>"INTRODUÇÃO DE DADOS"</t>
    </r>
    <r>
      <rPr>
        <sz val="10"/>
        <color theme="1"/>
        <rFont val="Calibri"/>
        <family val="2"/>
        <scheme val="minor"/>
      </rPr>
      <t xml:space="preserve"> são considerados nesta análise.</t>
    </r>
  </si>
  <si>
    <t xml:space="preserve"> 5. W. Speed</t>
  </si>
  <si>
    <t>CÓDIGO DO PARTICIPANTE</t>
  </si>
  <si>
    <t>a</t>
  </si>
  <si>
    <t>b</t>
  </si>
  <si>
    <t>c</t>
  </si>
  <si>
    <t>d</t>
  </si>
  <si>
    <t>DADOS PESSOAIS</t>
  </si>
  <si>
    <t>A0 - AMBIENTE DOMÉSTICO</t>
  </si>
  <si>
    <t>(código)</t>
  </si>
  <si>
    <t>Quantas semanas durou a implementação?</t>
  </si>
  <si>
    <t>semanas</t>
  </si>
  <si>
    <t>Quantas sessões realizou no total?</t>
  </si>
  <si>
    <t>sessões</t>
  </si>
  <si>
    <t>sessões/semana</t>
  </si>
  <si>
    <t>Quantas sessões realizou por semana?</t>
  </si>
  <si>
    <t>Qual a duração de cada sessão?</t>
  </si>
  <si>
    <t>minutos</t>
  </si>
  <si>
    <t>Relativamente ao Programa de Intervenção que implementou…</t>
  </si>
  <si>
    <t>Exercícios de flexibilidade?</t>
  </si>
  <si>
    <t>No que diz respeito à Educação...</t>
  </si>
  <si>
    <t>Se sim, quais os temas abordados:</t>
  </si>
  <si>
    <t>Incluiu educação sobre a Nutrição?</t>
  </si>
  <si>
    <t>Incluiu educação sobre a Medicação?</t>
  </si>
  <si>
    <t>Incluiu educação sobre a Visão?</t>
  </si>
  <si>
    <t>Incluiu educação sobre o Calçado?</t>
  </si>
  <si>
    <t>Inclui educação sobre o Ambiente Doméstico?</t>
  </si>
  <si>
    <t>Relativamente ao plano de exercícios específicos, estes incluiram...</t>
  </si>
  <si>
    <t>Se sim, esta componente correspondeu a mais de  1/3 do total?</t>
  </si>
  <si>
    <t>Fazer 5 a 7 refeições ligeiras diárias</t>
  </si>
  <si>
    <t>Beber 5 a 8 copos de água diários</t>
  </si>
  <si>
    <t>Comer frutas, legumes e alimentos ricos em cálcio</t>
  </si>
  <si>
    <t>Andar sempre com lista de medicamentos</t>
  </si>
  <si>
    <t>Não fazer auto-medicação</t>
  </si>
  <si>
    <t>Evitar medicação para dormir</t>
  </si>
  <si>
    <t xml:space="preserve">Fazer consultas periódicas de oftalmologia </t>
  </si>
  <si>
    <t>Manter os óculos limpos</t>
  </si>
  <si>
    <t>Usar chapéu e óculos de sol em dias com muita luminosidade</t>
  </si>
  <si>
    <t>Usar tamanho adequado, confortável e com biqueira larga</t>
  </si>
  <si>
    <t>Usar um tacão até 2,5 cm</t>
  </si>
  <si>
    <t>Usar solas anti-derrapantes</t>
  </si>
  <si>
    <t>Não andar com solas gastas ou com meias</t>
  </si>
  <si>
    <t>Consultar podologista em caso de alterações nos pés</t>
  </si>
  <si>
    <t>Ter luz de apoio na cama e lanterna</t>
  </si>
  <si>
    <t>Ter interruptores no início e fim de escadas</t>
  </si>
  <si>
    <t>Usar lâmpadas foscas</t>
  </si>
  <si>
    <t>Ter corrimões nas escadas (dos dois lados se necessário)</t>
  </si>
  <si>
    <t>Ter barras de apoio nos WC</t>
  </si>
  <si>
    <t>Ter espaços de passagem livres de móveis</t>
  </si>
  <si>
    <t>Ter espaços de passagem sem cabos o u fios eléctricos</t>
  </si>
  <si>
    <t>Retirar tapetes ou usar só anti-derrapantes</t>
  </si>
  <si>
    <t>Ter espaços exteriores com piso regular e limpo</t>
  </si>
  <si>
    <t>Não utilizar bancos ou cadeiras como escadotes</t>
  </si>
  <si>
    <t>Realçar bordas dos degraus (tinta ou adesivo fluorescente)</t>
  </si>
  <si>
    <t>Exercícios de equilíbrio?</t>
  </si>
  <si>
    <t>Exercícios de força?</t>
  </si>
  <si>
    <t>Exercícios de endurance?</t>
  </si>
  <si>
    <t>Tomar sempre o pequeno-almoço</t>
  </si>
  <si>
    <t>Não conjungar álcool e medicamentos</t>
  </si>
  <si>
    <t>Ter os objetos que usa habitualmente facilmente acessíveis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</si>
</sst>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5" tint="-0.499984740745262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3" tint="-0.249977111117893"/>
      <name val="Calibri (Corpo)"/>
    </font>
    <font>
      <b/>
      <sz val="12"/>
      <color theme="1"/>
      <name val="Calibri"/>
      <family val="2"/>
      <scheme val="minor"/>
    </font>
    <font>
      <b/>
      <sz val="18"/>
      <color theme="5" tint="-0.499984740745262"/>
      <name val="Calibri (Corpo)"/>
    </font>
    <font>
      <sz val="12"/>
      <color theme="9" tint="-0.249977111117893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8"/>
      <color theme="7" tint="-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C00000"/>
      <name val="Calibri (Corpo)"/>
    </font>
    <font>
      <b/>
      <sz val="10"/>
      <color theme="7" tint="-0.499984740745262"/>
      <name val="Calibri (Corpo)"/>
    </font>
    <font>
      <b/>
      <sz val="10"/>
      <color theme="5" tint="-0.499984740745262"/>
      <name val="Calibri (Corpo)"/>
    </font>
    <font>
      <b/>
      <sz val="10"/>
      <color theme="8" tint="-0.499984740745262"/>
      <name val="Calibri (Corpo)"/>
    </font>
    <font>
      <b/>
      <sz val="10"/>
      <color theme="9" tint="-0.499984740745262"/>
      <name val="Calibri (Corpo)"/>
    </font>
    <font>
      <sz val="8"/>
      <color rgb="FF000000"/>
      <name val="Tahoma"/>
      <family val="2"/>
    </font>
    <font>
      <b/>
      <sz val="12"/>
      <color theme="0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mediumGray">
        <fgColor theme="1" tint="0.14996795556505021"/>
        <bgColor theme="0"/>
      </patternFill>
    </fill>
    <fill>
      <patternFill patternType="gray0625">
        <fgColor theme="1" tint="0.14996795556505021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mediumGray">
        <fgColor theme="1" tint="0.14996795556505021"/>
        <bgColor theme="9" tint="0.39997558519241921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 applyAlignment="1">
      <alignment horizontal="center" vertical="center" textRotation="90"/>
    </xf>
    <xf numFmtId="14" fontId="0" fillId="0" borderId="0" xfId="0" applyNumberFormat="1"/>
    <xf numFmtId="0" fontId="2" fillId="7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8" borderId="1" xfId="0" applyFill="1" applyBorder="1" applyAlignment="1">
      <alignment horizontal="center" vertical="center" textRotation="90" wrapText="1"/>
    </xf>
    <xf numFmtId="0" fontId="2" fillId="8" borderId="1" xfId="0" applyFont="1" applyFill="1" applyBorder="1" applyAlignment="1">
      <alignment horizontal="center" vertical="center" textRotation="90"/>
    </xf>
    <xf numFmtId="0" fontId="2" fillId="9" borderId="1" xfId="0" applyFont="1" applyFill="1" applyBorder="1" applyAlignment="1">
      <alignment horizontal="center" vertical="center"/>
    </xf>
    <xf numFmtId="1" fontId="2" fillId="9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9" fillId="8" borderId="0" xfId="0" applyFont="1" applyFill="1" applyAlignment="1"/>
    <xf numFmtId="0" fontId="0" fillId="17" borderId="1" xfId="0" applyFill="1" applyBorder="1" applyAlignment="1">
      <alignment horizontal="center" vertical="center" textRotation="90"/>
    </xf>
    <xf numFmtId="0" fontId="0" fillId="17" borderId="1" xfId="0" applyFill="1" applyBorder="1" applyAlignment="1">
      <alignment horizontal="center" vertical="center" textRotation="90" wrapText="1"/>
    </xf>
    <xf numFmtId="0" fontId="0" fillId="9" borderId="1" xfId="0" applyFill="1" applyBorder="1" applyAlignment="1">
      <alignment horizontal="center" vertical="center" textRotation="90" wrapText="1"/>
    </xf>
    <xf numFmtId="0" fontId="0" fillId="13" borderId="1" xfId="0" applyFill="1" applyBorder="1" applyAlignment="1">
      <alignment horizontal="center" vertical="center" textRotation="90"/>
    </xf>
    <xf numFmtId="0" fontId="4" fillId="0" borderId="12" xfId="0" applyFont="1" applyBorder="1" applyAlignment="1"/>
    <xf numFmtId="0" fontId="13" fillId="2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0" fillId="12" borderId="1" xfId="0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8" fillId="10" borderId="1" xfId="9" applyFont="1" applyBorder="1" applyAlignment="1">
      <alignment horizontal="center" vertical="center"/>
    </xf>
    <xf numFmtId="0" fontId="8" fillId="11" borderId="1" xfId="1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9" fillId="0" borderId="0" xfId="0" applyFont="1"/>
    <xf numFmtId="0" fontId="0" fillId="0" borderId="0" xfId="0" applyFont="1" applyBorder="1" applyAlignment="1">
      <alignment horizontal="center" vertical="center" wrapText="1"/>
    </xf>
    <xf numFmtId="0" fontId="8" fillId="10" borderId="2" xfId="9" applyFont="1" applyBorder="1" applyAlignment="1">
      <alignment horizontal="center" vertical="center"/>
    </xf>
    <xf numFmtId="0" fontId="8" fillId="10" borderId="4" xfId="9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textRotation="90" wrapText="1"/>
    </xf>
    <xf numFmtId="9" fontId="2" fillId="9" borderId="1" xfId="11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textRotation="90" wrapText="1"/>
    </xf>
    <xf numFmtId="0" fontId="0" fillId="8" borderId="5" xfId="0" applyFill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vertical="center"/>
    </xf>
    <xf numFmtId="0" fontId="11" fillId="3" borderId="9" xfId="9" applyFont="1" applyFill="1" applyBorder="1" applyAlignment="1">
      <alignment vertical="center"/>
    </xf>
    <xf numFmtId="0" fontId="11" fillId="3" borderId="12" xfId="9" applyFont="1" applyFill="1" applyBorder="1" applyAlignment="1">
      <alignment vertical="center"/>
    </xf>
    <xf numFmtId="0" fontId="2" fillId="12" borderId="2" xfId="0" applyFont="1" applyFill="1" applyBorder="1" applyAlignment="1">
      <alignment vertical="center"/>
    </xf>
    <xf numFmtId="0" fontId="2" fillId="12" borderId="3" xfId="0" applyFont="1" applyFill="1" applyBorder="1" applyAlignment="1">
      <alignment vertical="center"/>
    </xf>
    <xf numFmtId="0" fontId="2" fillId="12" borderId="4" xfId="0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8" borderId="0" xfId="0" applyFont="1" applyFill="1" applyAlignment="1"/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8" borderId="0" xfId="0" applyFont="1" applyFill="1"/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9" fontId="2" fillId="0" borderId="1" xfId="11" applyFont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22" borderId="1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>
      <alignment horizontal="center" vertical="center" textRotation="90"/>
    </xf>
    <xf numFmtId="0" fontId="28" fillId="23" borderId="1" xfId="0" applyFont="1" applyFill="1" applyBorder="1" applyAlignment="1">
      <alignment horizontal="center" vertical="top" wrapText="1"/>
    </xf>
    <xf numFmtId="0" fontId="2" fillId="25" borderId="1" xfId="0" applyFont="1" applyFill="1" applyBorder="1" applyAlignment="1" applyProtection="1">
      <alignment horizontal="center" vertical="center"/>
    </xf>
    <xf numFmtId="0" fontId="19" fillId="22" borderId="4" xfId="0" applyFont="1" applyFill="1" applyBorder="1" applyAlignment="1">
      <alignment horizontal="center" vertical="center"/>
    </xf>
    <xf numFmtId="0" fontId="0" fillId="22" borderId="0" xfId="0" applyFill="1" applyBorder="1" applyProtection="1"/>
    <xf numFmtId="0" fontId="30" fillId="22" borderId="0" xfId="0" applyFont="1" applyFill="1" applyBorder="1" applyAlignment="1" applyProtection="1">
      <alignment vertical="top"/>
    </xf>
    <xf numFmtId="0" fontId="0" fillId="22" borderId="0" xfId="0" applyFill="1" applyBorder="1" applyAlignment="1" applyProtection="1">
      <alignment vertical="top"/>
    </xf>
    <xf numFmtId="0" fontId="0" fillId="28" borderId="0" xfId="0" applyFont="1" applyFill="1" applyBorder="1" applyAlignment="1" applyProtection="1">
      <alignment vertical="center" wrapText="1"/>
    </xf>
    <xf numFmtId="0" fontId="31" fillId="22" borderId="0" xfId="0" applyFont="1" applyFill="1" applyBorder="1" applyAlignment="1" applyProtection="1">
      <alignment horizontal="left"/>
    </xf>
    <xf numFmtId="0" fontId="0" fillId="22" borderId="0" xfId="0" applyFont="1" applyFill="1" applyBorder="1" applyProtection="1"/>
    <xf numFmtId="0" fontId="0" fillId="27" borderId="0" xfId="0" applyFont="1" applyFill="1" applyBorder="1" applyAlignment="1" applyProtection="1">
      <alignment horizontal="left" vertical="center" wrapText="1"/>
    </xf>
    <xf numFmtId="0" fontId="0" fillId="22" borderId="0" xfId="0" applyFont="1" applyFill="1" applyBorder="1" applyAlignment="1" applyProtection="1">
      <alignment horizontal="left" vertical="center"/>
    </xf>
    <xf numFmtId="0" fontId="2" fillId="22" borderId="0" xfId="0" applyFont="1" applyFill="1" applyBorder="1" applyProtection="1"/>
    <xf numFmtId="0" fontId="2" fillId="27" borderId="0" xfId="0" applyFont="1" applyFill="1" applyBorder="1" applyAlignment="1" applyProtection="1">
      <alignment horizontal="left" vertical="center"/>
    </xf>
    <xf numFmtId="0" fontId="0" fillId="26" borderId="0" xfId="0" applyFill="1" applyBorder="1" applyAlignment="1" applyProtection="1">
      <alignment vertical="center"/>
    </xf>
    <xf numFmtId="0" fontId="0" fillId="26" borderId="0" xfId="0" applyFill="1" applyBorder="1" applyAlignment="1" applyProtection="1">
      <alignment horizontal="center" vertical="center"/>
    </xf>
    <xf numFmtId="0" fontId="0" fillId="22" borderId="0" xfId="0" applyFill="1" applyBorder="1" applyAlignment="1" applyProtection="1">
      <alignment vertical="center"/>
    </xf>
    <xf numFmtId="0" fontId="2" fillId="22" borderId="0" xfId="0" applyFont="1" applyFill="1" applyBorder="1" applyAlignment="1" applyProtection="1">
      <alignment horizontal="left" vertical="center" wrapText="1"/>
    </xf>
    <xf numFmtId="0" fontId="2" fillId="22" borderId="0" xfId="0" applyFont="1" applyFill="1" applyBorder="1" applyAlignment="1" applyProtection="1">
      <alignment horizontal="left" vertical="center"/>
    </xf>
    <xf numFmtId="1" fontId="0" fillId="28" borderId="16" xfId="0" applyNumberFormat="1" applyFont="1" applyFill="1" applyBorder="1" applyProtection="1">
      <protection locked="0"/>
    </xf>
    <xf numFmtId="0" fontId="16" fillId="8" borderId="0" xfId="0" applyFont="1" applyFill="1" applyAlignment="1">
      <alignment horizontal="left"/>
    </xf>
    <xf numFmtId="0" fontId="10" fillId="24" borderId="10" xfId="0" applyFont="1" applyFill="1" applyBorder="1" applyAlignment="1">
      <alignment horizontal="center" vertical="center" textRotation="90" wrapText="1"/>
    </xf>
    <xf numFmtId="0" fontId="10" fillId="24" borderId="11" xfId="0" applyFont="1" applyFill="1" applyBorder="1" applyAlignment="1">
      <alignment horizontal="center" vertical="center" textRotation="90" wrapText="1"/>
    </xf>
    <xf numFmtId="0" fontId="10" fillId="24" borderId="13" xfId="0" applyFont="1" applyFill="1" applyBorder="1" applyAlignment="1">
      <alignment horizontal="center" vertical="center" textRotation="90" wrapText="1"/>
    </xf>
    <xf numFmtId="0" fontId="10" fillId="24" borderId="14" xfId="0" applyFont="1" applyFill="1" applyBorder="1" applyAlignment="1">
      <alignment horizontal="center" vertical="center" textRotation="90" wrapText="1"/>
    </xf>
    <xf numFmtId="0" fontId="10" fillId="24" borderId="9" xfId="0" applyFont="1" applyFill="1" applyBorder="1" applyAlignment="1">
      <alignment horizontal="center" vertical="center" textRotation="90" wrapText="1"/>
    </xf>
    <xf numFmtId="0" fontId="10" fillId="24" borderId="8" xfId="0" applyFont="1" applyFill="1" applyBorder="1" applyAlignment="1">
      <alignment horizontal="center" vertical="center" textRotation="90" wrapText="1"/>
    </xf>
    <xf numFmtId="0" fontId="29" fillId="6" borderId="2" xfId="0" applyFont="1" applyFill="1" applyBorder="1" applyAlignment="1">
      <alignment horizontal="center"/>
    </xf>
    <xf numFmtId="0" fontId="29" fillId="6" borderId="3" xfId="0" applyFont="1" applyFill="1" applyBorder="1" applyAlignment="1">
      <alignment horizontal="center"/>
    </xf>
    <xf numFmtId="0" fontId="29" fillId="6" borderId="4" xfId="0" applyFont="1" applyFill="1" applyBorder="1" applyAlignment="1">
      <alignment horizontal="center"/>
    </xf>
    <xf numFmtId="0" fontId="28" fillId="23" borderId="3" xfId="0" applyFont="1" applyFill="1" applyBorder="1" applyAlignment="1">
      <alignment horizontal="center" vertical="top" wrapText="1"/>
    </xf>
    <xf numFmtId="0" fontId="28" fillId="23" borderId="4" xfId="0" applyFont="1" applyFill="1" applyBorder="1" applyAlignment="1">
      <alignment horizontal="center" vertical="top" wrapText="1"/>
    </xf>
    <xf numFmtId="0" fontId="28" fillId="23" borderId="2" xfId="0" applyFont="1" applyFill="1" applyBorder="1" applyAlignment="1">
      <alignment horizontal="center" vertical="top" wrapText="1"/>
    </xf>
    <xf numFmtId="0" fontId="14" fillId="17" borderId="2" xfId="0" applyFont="1" applyFill="1" applyBorder="1" applyAlignment="1">
      <alignment horizontal="left"/>
    </xf>
    <xf numFmtId="0" fontId="14" fillId="17" borderId="3" xfId="0" applyFont="1" applyFill="1" applyBorder="1" applyAlignment="1">
      <alignment horizontal="left"/>
    </xf>
    <xf numFmtId="0" fontId="14" fillId="17" borderId="4" xfId="0" applyFont="1" applyFill="1" applyBorder="1" applyAlignment="1">
      <alignment horizontal="left"/>
    </xf>
    <xf numFmtId="0" fontId="10" fillId="15" borderId="10" xfId="0" applyFont="1" applyFill="1" applyBorder="1" applyAlignment="1">
      <alignment horizontal="center" vertical="center" textRotation="90" wrapText="1"/>
    </xf>
    <xf numFmtId="0" fontId="10" fillId="15" borderId="11" xfId="0" applyFont="1" applyFill="1" applyBorder="1" applyAlignment="1">
      <alignment horizontal="center" vertical="center" textRotation="90" wrapText="1"/>
    </xf>
    <xf numFmtId="0" fontId="10" fillId="15" borderId="13" xfId="0" applyFont="1" applyFill="1" applyBorder="1" applyAlignment="1">
      <alignment horizontal="center" vertical="center" textRotation="90" wrapText="1"/>
    </xf>
    <xf numFmtId="0" fontId="10" fillId="15" borderId="14" xfId="0" applyFont="1" applyFill="1" applyBorder="1" applyAlignment="1">
      <alignment horizontal="center" vertical="center" textRotation="90" wrapText="1"/>
    </xf>
    <xf numFmtId="0" fontId="10" fillId="15" borderId="9" xfId="0" applyFont="1" applyFill="1" applyBorder="1" applyAlignment="1">
      <alignment horizontal="center" vertical="center" textRotation="90" wrapText="1"/>
    </xf>
    <xf numFmtId="0" fontId="10" fillId="15" borderId="8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3" xfId="0" applyFont="1" applyFill="1" applyBorder="1" applyAlignment="1">
      <alignment horizontal="center" vertical="center" wrapText="1"/>
    </xf>
    <xf numFmtId="0" fontId="13" fillId="18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0" fillId="16" borderId="5" xfId="0" applyNumberFormat="1" applyFill="1" applyBorder="1" applyAlignment="1">
      <alignment horizontal="center" vertical="center" textRotation="90"/>
    </xf>
    <xf numFmtId="0" fontId="0" fillId="16" borderId="6" xfId="0" applyNumberFormat="1" applyFill="1" applyBorder="1" applyAlignment="1">
      <alignment horizontal="center" vertical="center" textRotation="90"/>
    </xf>
    <xf numFmtId="0" fontId="0" fillId="16" borderId="7" xfId="0" applyNumberFormat="1" applyFill="1" applyBorder="1" applyAlignment="1">
      <alignment horizontal="center" vertical="center" textRotation="90"/>
    </xf>
    <xf numFmtId="0" fontId="0" fillId="6" borderId="13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left"/>
    </xf>
    <xf numFmtId="0" fontId="5" fillId="12" borderId="1" xfId="0" applyFont="1" applyFill="1" applyBorder="1" applyAlignment="1">
      <alignment horizontal="left"/>
    </xf>
    <xf numFmtId="0" fontId="13" fillId="19" borderId="3" xfId="0" applyFont="1" applyFill="1" applyBorder="1" applyAlignment="1">
      <alignment horizontal="center" vertical="center" wrapText="1"/>
    </xf>
    <xf numFmtId="0" fontId="13" fillId="19" borderId="4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9" fillId="17" borderId="2" xfId="9" applyFont="1" applyFill="1" applyBorder="1" applyAlignment="1">
      <alignment horizontal="center" vertical="center"/>
    </xf>
    <xf numFmtId="0" fontId="19" fillId="17" borderId="4" xfId="9" applyFont="1" applyFill="1" applyBorder="1" applyAlignment="1">
      <alignment horizontal="center" vertical="center"/>
    </xf>
    <xf numFmtId="0" fontId="19" fillId="17" borderId="1" xfId="9" applyFont="1" applyFill="1" applyBorder="1" applyAlignment="1">
      <alignment horizontal="center"/>
    </xf>
    <xf numFmtId="0" fontId="18" fillId="17" borderId="1" xfId="9" applyFont="1" applyFill="1" applyBorder="1" applyAlignment="1">
      <alignment horizontal="center"/>
    </xf>
    <xf numFmtId="0" fontId="9" fillId="8" borderId="0" xfId="0" applyFont="1" applyFill="1" applyAlignment="1">
      <alignment horizontal="center"/>
    </xf>
    <xf numFmtId="0" fontId="8" fillId="11" borderId="2" xfId="10" applyFont="1" applyBorder="1" applyAlignment="1">
      <alignment horizontal="center" vertical="center"/>
    </xf>
    <xf numFmtId="0" fontId="8" fillId="11" borderId="4" xfId="10" applyFont="1" applyBorder="1" applyAlignment="1">
      <alignment horizontal="center" vertical="center"/>
    </xf>
    <xf numFmtId="0" fontId="8" fillId="10" borderId="1" xfId="9" applyFont="1" applyBorder="1" applyAlignment="1">
      <alignment horizontal="center"/>
    </xf>
    <xf numFmtId="0" fontId="8" fillId="11" borderId="1" xfId="1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10" borderId="1" xfId="9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8" fillId="11" borderId="5" xfId="10" applyFont="1" applyBorder="1" applyAlignment="1">
      <alignment horizontal="center" vertical="center"/>
    </xf>
    <xf numFmtId="0" fontId="8" fillId="11" borderId="6" xfId="10" applyFont="1" applyBorder="1" applyAlignment="1">
      <alignment horizontal="center" vertical="center"/>
    </xf>
    <xf numFmtId="0" fontId="8" fillId="11" borderId="7" xfId="1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10" borderId="2" xfId="9" applyFont="1" applyBorder="1" applyAlignment="1">
      <alignment horizontal="center" vertical="center"/>
    </xf>
    <xf numFmtId="0" fontId="8" fillId="10" borderId="3" xfId="9" applyFont="1" applyBorder="1" applyAlignment="1">
      <alignment horizontal="center" vertical="center"/>
    </xf>
    <xf numFmtId="0" fontId="8" fillId="10" borderId="4" xfId="9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10" borderId="10" xfId="9" applyFont="1" applyBorder="1" applyAlignment="1">
      <alignment horizontal="center" vertical="center" wrapText="1"/>
    </xf>
    <xf numFmtId="0" fontId="8" fillId="10" borderId="11" xfId="9" applyFont="1" applyBorder="1" applyAlignment="1">
      <alignment horizontal="center" vertical="center" wrapText="1"/>
    </xf>
    <xf numFmtId="0" fontId="8" fillId="10" borderId="9" xfId="9" applyFont="1" applyBorder="1" applyAlignment="1">
      <alignment horizontal="center" vertical="center" wrapText="1"/>
    </xf>
    <xf numFmtId="0" fontId="8" fillId="10" borderId="8" xfId="9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10" borderId="5" xfId="9" applyFont="1" applyBorder="1" applyAlignment="1">
      <alignment horizontal="center" vertical="center" wrapText="1"/>
    </xf>
    <xf numFmtId="0" fontId="8" fillId="10" borderId="7" xfId="9" applyFont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/>
    </xf>
    <xf numFmtId="0" fontId="8" fillId="11" borderId="3" xfId="10" applyFont="1" applyBorder="1" applyAlignment="1">
      <alignment horizontal="center" vertical="center"/>
    </xf>
    <xf numFmtId="0" fontId="8" fillId="10" borderId="2" xfId="9" applyFont="1" applyBorder="1" applyAlignment="1">
      <alignment horizontal="center"/>
    </xf>
    <xf numFmtId="0" fontId="8" fillId="10" borderId="3" xfId="9" applyFont="1" applyBorder="1" applyAlignment="1">
      <alignment horizontal="center"/>
    </xf>
    <xf numFmtId="0" fontId="8" fillId="10" borderId="4" xfId="9" applyFont="1" applyBorder="1" applyAlignment="1">
      <alignment horizontal="center"/>
    </xf>
    <xf numFmtId="0" fontId="2" fillId="18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4" xfId="0" applyFont="1" applyFill="1" applyBorder="1" applyAlignment="1" applyProtection="1">
      <alignment horizontal="center" vertical="center"/>
    </xf>
    <xf numFmtId="0" fontId="21" fillId="21" borderId="5" xfId="0" applyFont="1" applyFill="1" applyBorder="1" applyAlignment="1" applyProtection="1">
      <alignment horizontal="center" vertical="center" wrapText="1"/>
    </xf>
    <xf numFmtId="0" fontId="21" fillId="21" borderId="7" xfId="0" applyFont="1" applyFill="1" applyBorder="1" applyAlignment="1" applyProtection="1">
      <alignment horizontal="center" vertical="center" wrapText="1"/>
    </xf>
    <xf numFmtId="0" fontId="2" fillId="21" borderId="5" xfId="0" applyFont="1" applyFill="1" applyBorder="1" applyAlignment="1" applyProtection="1">
      <alignment horizontal="center" vertical="center" wrapText="1"/>
    </xf>
    <xf numFmtId="0" fontId="2" fillId="21" borderId="7" xfId="0" applyFont="1" applyFill="1" applyBorder="1" applyAlignment="1" applyProtection="1">
      <alignment horizontal="center" vertical="center" wrapText="1"/>
    </xf>
    <xf numFmtId="0" fontId="12" fillId="8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9" fontId="15" fillId="0" borderId="1" xfId="11" applyFont="1" applyBorder="1" applyAlignment="1">
      <alignment horizontal="center" vertical="center"/>
    </xf>
    <xf numFmtId="0" fontId="21" fillId="0" borderId="1" xfId="0" applyFont="1" applyBorder="1" applyAlignment="1">
      <alignment horizontal="center" wrapText="1"/>
    </xf>
    <xf numFmtId="0" fontId="2" fillId="12" borderId="1" xfId="0" applyFont="1" applyFill="1" applyBorder="1" applyAlignment="1">
      <alignment horizontal="center" vertical="center"/>
    </xf>
    <xf numFmtId="0" fontId="11" fillId="20" borderId="1" xfId="9" applyFont="1" applyFill="1" applyBorder="1" applyAlignment="1">
      <alignment horizontal="center" vertical="center"/>
    </xf>
    <xf numFmtId="0" fontId="16" fillId="8" borderId="0" xfId="0" applyFont="1" applyFill="1" applyAlignment="1">
      <alignment horizontal="center"/>
    </xf>
    <xf numFmtId="0" fontId="11" fillId="3" borderId="9" xfId="9" applyFont="1" applyFill="1" applyBorder="1" applyAlignment="1">
      <alignment horizontal="center" vertical="center"/>
    </xf>
    <xf numFmtId="0" fontId="11" fillId="3" borderId="12" xfId="9" applyFont="1" applyFill="1" applyBorder="1" applyAlignment="1">
      <alignment horizontal="center" vertical="center"/>
    </xf>
    <xf numFmtId="0" fontId="11" fillId="3" borderId="13" xfId="9" applyFont="1" applyFill="1" applyBorder="1" applyAlignment="1">
      <alignment horizontal="center" vertical="center"/>
    </xf>
    <xf numFmtId="0" fontId="11" fillId="3" borderId="0" xfId="9" applyFont="1" applyFill="1" applyBorder="1" applyAlignment="1">
      <alignment horizontal="center" vertical="center"/>
    </xf>
    <xf numFmtId="0" fontId="11" fillId="20" borderId="10" xfId="9" applyFont="1" applyFill="1" applyBorder="1" applyAlignment="1">
      <alignment horizontal="center" vertical="center"/>
    </xf>
    <xf numFmtId="0" fontId="11" fillId="20" borderId="15" xfId="9" applyFont="1" applyFill="1" applyBorder="1" applyAlignment="1">
      <alignment horizontal="center" vertical="center"/>
    </xf>
    <xf numFmtId="0" fontId="11" fillId="20" borderId="11" xfId="9" applyFont="1" applyFill="1" applyBorder="1" applyAlignment="1">
      <alignment horizontal="center" vertical="center"/>
    </xf>
    <xf numFmtId="0" fontId="11" fillId="20" borderId="9" xfId="9" applyFont="1" applyFill="1" applyBorder="1" applyAlignment="1">
      <alignment horizontal="center" vertical="center"/>
    </xf>
    <xf numFmtId="0" fontId="11" fillId="20" borderId="12" xfId="9" applyFont="1" applyFill="1" applyBorder="1" applyAlignment="1">
      <alignment horizontal="center" vertical="center"/>
    </xf>
    <xf numFmtId="0" fontId="11" fillId="20" borderId="8" xfId="9" applyFont="1" applyFill="1" applyBorder="1" applyAlignment="1">
      <alignment horizontal="center" vertical="center"/>
    </xf>
    <xf numFmtId="9" fontId="20" fillId="0" borderId="10" xfId="11" applyFont="1" applyBorder="1" applyAlignment="1">
      <alignment horizontal="center" vertical="center"/>
    </xf>
    <xf numFmtId="9" fontId="20" fillId="0" borderId="15" xfId="11" applyFont="1" applyBorder="1" applyAlignment="1">
      <alignment horizontal="center" vertical="center"/>
    </xf>
    <xf numFmtId="9" fontId="20" fillId="0" borderId="11" xfId="11" applyFont="1" applyBorder="1" applyAlignment="1">
      <alignment horizontal="center" vertical="center"/>
    </xf>
    <xf numFmtId="9" fontId="20" fillId="0" borderId="9" xfId="11" applyFont="1" applyBorder="1" applyAlignment="1">
      <alignment horizontal="center" vertical="center"/>
    </xf>
    <xf numFmtId="9" fontId="20" fillId="0" borderId="12" xfId="11" applyFont="1" applyBorder="1" applyAlignment="1">
      <alignment horizontal="center" vertical="center"/>
    </xf>
    <xf numFmtId="9" fontId="20" fillId="0" borderId="8" xfId="11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1" fillId="10" borderId="1" xfId="9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1" fillId="11" borderId="1" xfId="1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1" fillId="10" borderId="1" xfId="9" applyFont="1" applyBorder="1" applyAlignment="1">
      <alignment horizontal="center" vertical="center" wrapText="1"/>
    </xf>
    <xf numFmtId="0" fontId="2" fillId="26" borderId="0" xfId="0" applyFont="1" applyFill="1" applyBorder="1" applyAlignment="1" applyProtection="1">
      <alignment horizontal="left" vertical="center"/>
    </xf>
    <xf numFmtId="0" fontId="0" fillId="26" borderId="0" xfId="0" applyFill="1" applyBorder="1" applyAlignment="1" applyProtection="1">
      <alignment horizontal="center" vertical="center"/>
    </xf>
    <xf numFmtId="0" fontId="0" fillId="22" borderId="0" xfId="0" applyFill="1" applyBorder="1" applyAlignment="1" applyProtection="1">
      <alignment horizontal="center" vertical="center" wrapText="1"/>
    </xf>
    <xf numFmtId="0" fontId="31" fillId="28" borderId="0" xfId="0" applyFont="1" applyFill="1" applyBorder="1" applyAlignment="1" applyProtection="1">
      <alignment horizontal="left"/>
    </xf>
    <xf numFmtId="0" fontId="0" fillId="27" borderId="0" xfId="0" applyFont="1" applyFill="1" applyBorder="1" applyAlignment="1" applyProtection="1">
      <alignment horizontal="left" vertical="center"/>
    </xf>
  </cellXfs>
  <cellStyles count="14">
    <cellStyle name="60% - Cor2" xfId="10" builtinId="36"/>
    <cellStyle name="Cor2" xfId="9" builtinId="33"/>
    <cellStyle name="Hiperligação" xfId="1" builtinId="8" hidden="1"/>
    <cellStyle name="Hiperligação" xfId="3" builtinId="8" hidden="1"/>
    <cellStyle name="Hiperligação" xfId="5" builtinId="8" hidden="1"/>
    <cellStyle name="Hiperligação" xfId="7" builtinId="8" hidden="1"/>
    <cellStyle name="Hiperligação" xfId="12" builtinId="8" hidden="1"/>
    <cellStyle name="Hiperligação Visitada" xfId="2" builtinId="9" hidden="1"/>
    <cellStyle name="Hiperligação Visitada" xfId="4" builtinId="9" hidden="1"/>
    <cellStyle name="Hiperligação Visitada" xfId="6" builtinId="9" hidden="1"/>
    <cellStyle name="Hiperligação Visitada" xfId="8" builtinId="9" hidden="1"/>
    <cellStyle name="Hiperligação Visitada" xfId="13" builtinId="9" hidden="1"/>
    <cellStyle name="Normal" xfId="0" builtinId="0"/>
    <cellStyle name="Percentagem" xfId="11" builtinId="5"/>
  </cellStyles>
  <dxfs count="0"/>
  <tableStyles count="0" defaultTableStyle="TableStyleMedium9" defaultPivotStyle="PivotStyleMedium7"/>
  <colors>
    <mruColors>
      <color rgb="FFFFBD9F"/>
      <color rgb="FFF07637"/>
      <color rgb="FFFF7E79"/>
      <color rgb="FF4C4892"/>
      <color rgb="FFA4B0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Radio" checked="Checked" firstButton="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45.emf"/><Relationship Id="rId18" Type="http://schemas.openxmlformats.org/officeDocument/2006/relationships/image" Target="../media/image50.emf"/><Relationship Id="rId26" Type="http://schemas.openxmlformats.org/officeDocument/2006/relationships/image" Target="../media/image26.emf"/><Relationship Id="rId39" Type="http://schemas.openxmlformats.org/officeDocument/2006/relationships/image" Target="../media/image13.emf"/><Relationship Id="rId21" Type="http://schemas.openxmlformats.org/officeDocument/2006/relationships/image" Target="../media/image31.emf"/><Relationship Id="rId34" Type="http://schemas.openxmlformats.org/officeDocument/2006/relationships/image" Target="../media/image18.emf"/><Relationship Id="rId42" Type="http://schemas.openxmlformats.org/officeDocument/2006/relationships/image" Target="../media/image10.emf"/><Relationship Id="rId47" Type="http://schemas.openxmlformats.org/officeDocument/2006/relationships/image" Target="../media/image5.emf"/><Relationship Id="rId7" Type="http://schemas.openxmlformats.org/officeDocument/2006/relationships/image" Target="../media/image39.emf"/><Relationship Id="rId2" Type="http://schemas.openxmlformats.org/officeDocument/2006/relationships/image" Target="../media/image34.emf"/><Relationship Id="rId16" Type="http://schemas.openxmlformats.org/officeDocument/2006/relationships/image" Target="../media/image48.emf"/><Relationship Id="rId29" Type="http://schemas.openxmlformats.org/officeDocument/2006/relationships/image" Target="../media/image23.emf"/><Relationship Id="rId1" Type="http://schemas.openxmlformats.org/officeDocument/2006/relationships/image" Target="../media/image33.emf"/><Relationship Id="rId6" Type="http://schemas.openxmlformats.org/officeDocument/2006/relationships/image" Target="../media/image38.emf"/><Relationship Id="rId11" Type="http://schemas.openxmlformats.org/officeDocument/2006/relationships/image" Target="../media/image43.emf"/><Relationship Id="rId24" Type="http://schemas.openxmlformats.org/officeDocument/2006/relationships/image" Target="../media/image28.emf"/><Relationship Id="rId32" Type="http://schemas.openxmlformats.org/officeDocument/2006/relationships/image" Target="../media/image20.emf"/><Relationship Id="rId37" Type="http://schemas.openxmlformats.org/officeDocument/2006/relationships/image" Target="../media/image15.emf"/><Relationship Id="rId40" Type="http://schemas.openxmlformats.org/officeDocument/2006/relationships/image" Target="../media/image12.emf"/><Relationship Id="rId45" Type="http://schemas.openxmlformats.org/officeDocument/2006/relationships/image" Target="../media/image7.emf"/><Relationship Id="rId5" Type="http://schemas.openxmlformats.org/officeDocument/2006/relationships/image" Target="../media/image37.emf"/><Relationship Id="rId15" Type="http://schemas.openxmlformats.org/officeDocument/2006/relationships/image" Target="../media/image47.emf"/><Relationship Id="rId23" Type="http://schemas.openxmlformats.org/officeDocument/2006/relationships/image" Target="../media/image29.emf"/><Relationship Id="rId28" Type="http://schemas.openxmlformats.org/officeDocument/2006/relationships/image" Target="../media/image24.emf"/><Relationship Id="rId36" Type="http://schemas.openxmlformats.org/officeDocument/2006/relationships/image" Target="../media/image16.emf"/><Relationship Id="rId10" Type="http://schemas.openxmlformats.org/officeDocument/2006/relationships/image" Target="../media/image42.emf"/><Relationship Id="rId19" Type="http://schemas.openxmlformats.org/officeDocument/2006/relationships/image" Target="../media/image51.emf"/><Relationship Id="rId31" Type="http://schemas.openxmlformats.org/officeDocument/2006/relationships/image" Target="../media/image21.emf"/><Relationship Id="rId44" Type="http://schemas.openxmlformats.org/officeDocument/2006/relationships/image" Target="../media/image8.emf"/><Relationship Id="rId4" Type="http://schemas.openxmlformats.org/officeDocument/2006/relationships/image" Target="../media/image36.emf"/><Relationship Id="rId9" Type="http://schemas.openxmlformats.org/officeDocument/2006/relationships/image" Target="../media/image41.emf"/><Relationship Id="rId14" Type="http://schemas.openxmlformats.org/officeDocument/2006/relationships/image" Target="../media/image46.emf"/><Relationship Id="rId22" Type="http://schemas.openxmlformats.org/officeDocument/2006/relationships/image" Target="../media/image30.emf"/><Relationship Id="rId27" Type="http://schemas.openxmlformats.org/officeDocument/2006/relationships/image" Target="../media/image25.emf"/><Relationship Id="rId30" Type="http://schemas.openxmlformats.org/officeDocument/2006/relationships/image" Target="../media/image22.emf"/><Relationship Id="rId35" Type="http://schemas.openxmlformats.org/officeDocument/2006/relationships/image" Target="../media/image17.emf"/><Relationship Id="rId43" Type="http://schemas.openxmlformats.org/officeDocument/2006/relationships/image" Target="../media/image9.emf"/><Relationship Id="rId48" Type="http://schemas.openxmlformats.org/officeDocument/2006/relationships/image" Target="../media/image4.emf"/><Relationship Id="rId8" Type="http://schemas.openxmlformats.org/officeDocument/2006/relationships/image" Target="../media/image40.emf"/><Relationship Id="rId3" Type="http://schemas.openxmlformats.org/officeDocument/2006/relationships/image" Target="../media/image35.emf"/><Relationship Id="rId12" Type="http://schemas.openxmlformats.org/officeDocument/2006/relationships/image" Target="../media/image44.emf"/><Relationship Id="rId17" Type="http://schemas.openxmlformats.org/officeDocument/2006/relationships/image" Target="../media/image49.emf"/><Relationship Id="rId25" Type="http://schemas.openxmlformats.org/officeDocument/2006/relationships/image" Target="../media/image27.emf"/><Relationship Id="rId33" Type="http://schemas.openxmlformats.org/officeDocument/2006/relationships/image" Target="../media/image19.emf"/><Relationship Id="rId38" Type="http://schemas.openxmlformats.org/officeDocument/2006/relationships/image" Target="../media/image14.emf"/><Relationship Id="rId46" Type="http://schemas.openxmlformats.org/officeDocument/2006/relationships/image" Target="../media/image6.emf"/><Relationship Id="rId20" Type="http://schemas.openxmlformats.org/officeDocument/2006/relationships/image" Target="../media/image32.emf"/><Relationship Id="rId4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8</xdr:row>
      <xdr:rowOff>152400</xdr:rowOff>
    </xdr:from>
    <xdr:to>
      <xdr:col>1</xdr:col>
      <xdr:colOff>745744</xdr:colOff>
      <xdr:row>8</xdr:row>
      <xdr:rowOff>330200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2311400"/>
          <a:ext cx="618744" cy="177800"/>
        </a:xfrm>
        <a:prstGeom prst="rect">
          <a:avLst/>
        </a:prstGeom>
      </xdr:spPr>
    </xdr:pic>
    <xdr:clientData/>
  </xdr:twoCellAnchor>
  <xdr:twoCellAnchor editAs="oneCell">
    <xdr:from>
      <xdr:col>1</xdr:col>
      <xdr:colOff>800100</xdr:colOff>
      <xdr:row>8</xdr:row>
      <xdr:rowOff>152400</xdr:rowOff>
    </xdr:from>
    <xdr:to>
      <xdr:col>1</xdr:col>
      <xdr:colOff>1422400</xdr:colOff>
      <xdr:row>8</xdr:row>
      <xdr:rowOff>966686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5600" y="2311400"/>
          <a:ext cx="622300" cy="8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107155</xdr:colOff>
      <xdr:row>9</xdr:row>
      <xdr:rowOff>193901</xdr:rowOff>
    </xdr:from>
    <xdr:to>
      <xdr:col>1</xdr:col>
      <xdr:colOff>1535906</xdr:colOff>
      <xdr:row>9</xdr:row>
      <xdr:rowOff>1071563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519" t="57123" r="74149" b="22311"/>
        <a:stretch/>
      </xdr:blipFill>
      <xdr:spPr>
        <a:xfrm>
          <a:off x="321468" y="3229995"/>
          <a:ext cx="1428751" cy="8776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254001</xdr:colOff>
      <xdr:row>4</xdr:row>
      <xdr:rowOff>163286</xdr:rowOff>
    </xdr:from>
    <xdr:to>
      <xdr:col>12</xdr:col>
      <xdr:colOff>308429</xdr:colOff>
      <xdr:row>26</xdr:row>
      <xdr:rowOff>54428</xdr:rowOff>
    </xdr:to>
    <xdr:sp macro="" textlink="">
      <xdr:nvSpPr>
        <xdr:cNvPr id="2" name="Retângulo 1"/>
        <xdr:cNvSpPr/>
      </xdr:nvSpPr>
      <xdr:spPr>
        <a:xfrm>
          <a:off x="254001" y="874486"/>
          <a:ext cx="6912428" cy="3878942"/>
        </a:xfrm>
        <a:prstGeom prst="rect">
          <a:avLst/>
        </a:prstGeom>
        <a:noFill/>
        <a:ln w="11430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199572</xdr:colOff>
      <xdr:row>0</xdr:row>
      <xdr:rowOff>12700</xdr:rowOff>
    </xdr:from>
    <xdr:to>
      <xdr:col>6</xdr:col>
      <xdr:colOff>393700</xdr:colOff>
      <xdr:row>4</xdr:row>
      <xdr:rowOff>165102</xdr:rowOff>
    </xdr:to>
    <xdr:cxnSp macro="">
      <xdr:nvCxnSpPr>
        <xdr:cNvPr id="5" name="Conector Reto 4"/>
        <xdr:cNvCxnSpPr/>
      </xdr:nvCxnSpPr>
      <xdr:spPr>
        <a:xfrm flipV="1">
          <a:off x="199572" y="12700"/>
          <a:ext cx="3623128" cy="863602"/>
        </a:xfrm>
        <a:prstGeom prst="line">
          <a:avLst/>
        </a:prstGeom>
        <a:ln w="114300">
          <a:solidFill>
            <a:schemeClr val="accent4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317500</xdr:colOff>
      <xdr:row>0</xdr:row>
      <xdr:rowOff>12700</xdr:rowOff>
    </xdr:from>
    <xdr:to>
      <xdr:col>12</xdr:col>
      <xdr:colOff>308428</xdr:colOff>
      <xdr:row>4</xdr:row>
      <xdr:rowOff>145143</xdr:rowOff>
    </xdr:to>
    <xdr:cxnSp macro="">
      <xdr:nvCxnSpPr>
        <xdr:cNvPr id="7" name="Conector Reto 6"/>
        <xdr:cNvCxnSpPr/>
      </xdr:nvCxnSpPr>
      <xdr:spPr>
        <a:xfrm>
          <a:off x="3746500" y="12700"/>
          <a:ext cx="3419928" cy="843643"/>
        </a:xfrm>
        <a:prstGeom prst="line">
          <a:avLst/>
        </a:prstGeom>
        <a:ln w="114300">
          <a:solidFill>
            <a:schemeClr val="accent4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</xdr:row>
          <xdr:rowOff>28575</xdr:rowOff>
        </xdr:from>
        <xdr:to>
          <xdr:col>2</xdr:col>
          <xdr:colOff>314325</xdr:colOff>
          <xdr:row>10</xdr:row>
          <xdr:rowOff>266700</xdr:rowOff>
        </xdr:to>
        <xdr:sp macro="" textlink="">
          <xdr:nvSpPr>
            <xdr:cNvPr id="15383" name="OptionButton1" hidden="1">
              <a:extLst>
                <a:ext uri="{63B3BB69-23CF-44E3-9099-C40C66FF867C}">
                  <a14:compatExt spid="_x0000_s15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10</xdr:row>
          <xdr:rowOff>28575</xdr:rowOff>
        </xdr:from>
        <xdr:to>
          <xdr:col>4</xdr:col>
          <xdr:colOff>314325</xdr:colOff>
          <xdr:row>10</xdr:row>
          <xdr:rowOff>266700</xdr:rowOff>
        </xdr:to>
        <xdr:sp macro="" textlink="">
          <xdr:nvSpPr>
            <xdr:cNvPr id="15384" name="OptionButton2" hidden="1">
              <a:extLst>
                <a:ext uri="{63B3BB69-23CF-44E3-9099-C40C66FF867C}">
                  <a14:compatExt spid="_x0000_s15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</xdr:row>
          <xdr:rowOff>28575</xdr:rowOff>
        </xdr:from>
        <xdr:to>
          <xdr:col>4</xdr:col>
          <xdr:colOff>314325</xdr:colOff>
          <xdr:row>9</xdr:row>
          <xdr:rowOff>266700</xdr:rowOff>
        </xdr:to>
        <xdr:sp macro="" textlink="">
          <xdr:nvSpPr>
            <xdr:cNvPr id="15386" name="OptionButton4" hidden="1">
              <a:extLst>
                <a:ext uri="{63B3BB69-23CF-44E3-9099-C40C66FF867C}">
                  <a14:compatExt spid="_x0000_s15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</xdr:row>
          <xdr:rowOff>28575</xdr:rowOff>
        </xdr:from>
        <xdr:to>
          <xdr:col>2</xdr:col>
          <xdr:colOff>314325</xdr:colOff>
          <xdr:row>12</xdr:row>
          <xdr:rowOff>266700</xdr:rowOff>
        </xdr:to>
        <xdr:sp macro="" textlink="">
          <xdr:nvSpPr>
            <xdr:cNvPr id="15387" name="OptionButton5" hidden="1">
              <a:extLst>
                <a:ext uri="{63B3BB69-23CF-44E3-9099-C40C66FF867C}">
                  <a14:compatExt spid="_x0000_s15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12</xdr:row>
          <xdr:rowOff>28575</xdr:rowOff>
        </xdr:from>
        <xdr:to>
          <xdr:col>4</xdr:col>
          <xdr:colOff>314325</xdr:colOff>
          <xdr:row>12</xdr:row>
          <xdr:rowOff>266700</xdr:rowOff>
        </xdr:to>
        <xdr:sp macro="" textlink="">
          <xdr:nvSpPr>
            <xdr:cNvPr id="15388" name="OptionButton6" hidden="1">
              <a:extLst>
                <a:ext uri="{63B3BB69-23CF-44E3-9099-C40C66FF867C}">
                  <a14:compatExt spid="_x0000_s15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</xdr:row>
          <xdr:rowOff>28575</xdr:rowOff>
        </xdr:from>
        <xdr:to>
          <xdr:col>2</xdr:col>
          <xdr:colOff>314325</xdr:colOff>
          <xdr:row>11</xdr:row>
          <xdr:rowOff>266700</xdr:rowOff>
        </xdr:to>
        <xdr:sp macro="" textlink="">
          <xdr:nvSpPr>
            <xdr:cNvPr id="15389" name="OptionButton7" hidden="1">
              <a:extLst>
                <a:ext uri="{63B3BB69-23CF-44E3-9099-C40C66FF867C}">
                  <a14:compatExt spid="_x0000_s15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28575</xdr:rowOff>
        </xdr:from>
        <xdr:to>
          <xdr:col>4</xdr:col>
          <xdr:colOff>314325</xdr:colOff>
          <xdr:row>11</xdr:row>
          <xdr:rowOff>266700</xdr:rowOff>
        </xdr:to>
        <xdr:sp macro="" textlink="">
          <xdr:nvSpPr>
            <xdr:cNvPr id="15390" name="OptionButton8" hidden="1">
              <a:extLst>
                <a:ext uri="{63B3BB69-23CF-44E3-9099-C40C66FF867C}">
                  <a14:compatExt spid="_x0000_s15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</xdr:row>
          <xdr:rowOff>28575</xdr:rowOff>
        </xdr:from>
        <xdr:to>
          <xdr:col>2</xdr:col>
          <xdr:colOff>314325</xdr:colOff>
          <xdr:row>13</xdr:row>
          <xdr:rowOff>266700</xdr:rowOff>
        </xdr:to>
        <xdr:sp macro="" textlink="">
          <xdr:nvSpPr>
            <xdr:cNvPr id="15391" name="OptionButton9" hidden="1">
              <a:extLst>
                <a:ext uri="{63B3BB69-23CF-44E3-9099-C40C66FF867C}">
                  <a14:compatExt spid="_x0000_s15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13</xdr:row>
          <xdr:rowOff>28575</xdr:rowOff>
        </xdr:from>
        <xdr:to>
          <xdr:col>4</xdr:col>
          <xdr:colOff>314325</xdr:colOff>
          <xdr:row>13</xdr:row>
          <xdr:rowOff>266700</xdr:rowOff>
        </xdr:to>
        <xdr:sp macro="" textlink="">
          <xdr:nvSpPr>
            <xdr:cNvPr id="15392" name="OptionButton10" hidden="1">
              <a:extLst>
                <a:ext uri="{63B3BB69-23CF-44E3-9099-C40C66FF867C}">
                  <a14:compatExt spid="_x0000_s15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16</xdr:row>
          <xdr:rowOff>47625</xdr:rowOff>
        </xdr:from>
        <xdr:to>
          <xdr:col>2</xdr:col>
          <xdr:colOff>314325</xdr:colOff>
          <xdr:row>16</xdr:row>
          <xdr:rowOff>257175</xdr:rowOff>
        </xdr:to>
        <xdr:sp macro="" textlink="">
          <xdr:nvSpPr>
            <xdr:cNvPr id="15393" name="OptionButton11" hidden="1">
              <a:extLst>
                <a:ext uri="{63B3BB69-23CF-44E3-9099-C40C66FF867C}">
                  <a14:compatExt spid="_x0000_s15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16</xdr:row>
          <xdr:rowOff>47625</xdr:rowOff>
        </xdr:from>
        <xdr:to>
          <xdr:col>4</xdr:col>
          <xdr:colOff>314325</xdr:colOff>
          <xdr:row>16</xdr:row>
          <xdr:rowOff>257175</xdr:rowOff>
        </xdr:to>
        <xdr:sp macro="" textlink="">
          <xdr:nvSpPr>
            <xdr:cNvPr id="15394" name="OptionButton12" hidden="1">
              <a:extLst>
                <a:ext uri="{63B3BB69-23CF-44E3-9099-C40C66FF867C}">
                  <a14:compatExt spid="_x0000_s15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22</xdr:row>
          <xdr:rowOff>47625</xdr:rowOff>
        </xdr:from>
        <xdr:to>
          <xdr:col>2</xdr:col>
          <xdr:colOff>323850</xdr:colOff>
          <xdr:row>22</xdr:row>
          <xdr:rowOff>257175</xdr:rowOff>
        </xdr:to>
        <xdr:sp macro="" textlink="">
          <xdr:nvSpPr>
            <xdr:cNvPr id="15395" name="OptionButton13" hidden="1">
              <a:extLst>
                <a:ext uri="{63B3BB69-23CF-44E3-9099-C40C66FF867C}">
                  <a14:compatExt spid="_x0000_s15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22</xdr:row>
          <xdr:rowOff>47625</xdr:rowOff>
        </xdr:from>
        <xdr:to>
          <xdr:col>4</xdr:col>
          <xdr:colOff>323850</xdr:colOff>
          <xdr:row>22</xdr:row>
          <xdr:rowOff>257175</xdr:rowOff>
        </xdr:to>
        <xdr:sp macro="" textlink="">
          <xdr:nvSpPr>
            <xdr:cNvPr id="15396" name="OptionButton14" hidden="1">
              <a:extLst>
                <a:ext uri="{63B3BB69-23CF-44E3-9099-C40C66FF867C}">
                  <a14:compatExt spid="_x0000_s15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28</xdr:row>
          <xdr:rowOff>47625</xdr:rowOff>
        </xdr:from>
        <xdr:to>
          <xdr:col>2</xdr:col>
          <xdr:colOff>314325</xdr:colOff>
          <xdr:row>28</xdr:row>
          <xdr:rowOff>257175</xdr:rowOff>
        </xdr:to>
        <xdr:sp macro="" textlink="">
          <xdr:nvSpPr>
            <xdr:cNvPr id="15398" name="OptionButton15" hidden="1">
              <a:extLst>
                <a:ext uri="{63B3BB69-23CF-44E3-9099-C40C66FF867C}">
                  <a14:compatExt spid="_x0000_s15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28</xdr:row>
          <xdr:rowOff>47625</xdr:rowOff>
        </xdr:from>
        <xdr:to>
          <xdr:col>4</xdr:col>
          <xdr:colOff>314325</xdr:colOff>
          <xdr:row>28</xdr:row>
          <xdr:rowOff>257175</xdr:rowOff>
        </xdr:to>
        <xdr:sp macro="" textlink="">
          <xdr:nvSpPr>
            <xdr:cNvPr id="15399" name="OptionButton16" hidden="1">
              <a:extLst>
                <a:ext uri="{63B3BB69-23CF-44E3-9099-C40C66FF867C}">
                  <a14:compatExt spid="_x0000_s15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33</xdr:row>
          <xdr:rowOff>47625</xdr:rowOff>
        </xdr:from>
        <xdr:to>
          <xdr:col>2</xdr:col>
          <xdr:colOff>323850</xdr:colOff>
          <xdr:row>33</xdr:row>
          <xdr:rowOff>257175</xdr:rowOff>
        </xdr:to>
        <xdr:sp macro="" textlink="">
          <xdr:nvSpPr>
            <xdr:cNvPr id="15400" name="OptionButton17" hidden="1">
              <a:extLst>
                <a:ext uri="{63B3BB69-23CF-44E3-9099-C40C66FF867C}">
                  <a14:compatExt spid="_x0000_s15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33</xdr:row>
          <xdr:rowOff>47625</xdr:rowOff>
        </xdr:from>
        <xdr:to>
          <xdr:col>4</xdr:col>
          <xdr:colOff>323850</xdr:colOff>
          <xdr:row>33</xdr:row>
          <xdr:rowOff>257175</xdr:rowOff>
        </xdr:to>
        <xdr:sp macro="" textlink="">
          <xdr:nvSpPr>
            <xdr:cNvPr id="15401" name="OptionButton18" hidden="1">
              <a:extLst>
                <a:ext uri="{63B3BB69-23CF-44E3-9099-C40C66FF867C}">
                  <a14:compatExt spid="_x0000_s15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40</xdr:row>
          <xdr:rowOff>47625</xdr:rowOff>
        </xdr:from>
        <xdr:to>
          <xdr:col>2</xdr:col>
          <xdr:colOff>323850</xdr:colOff>
          <xdr:row>40</xdr:row>
          <xdr:rowOff>257175</xdr:rowOff>
        </xdr:to>
        <xdr:sp macro="" textlink="">
          <xdr:nvSpPr>
            <xdr:cNvPr id="15402" name="OptionButton19" hidden="1">
              <a:extLst>
                <a:ext uri="{63B3BB69-23CF-44E3-9099-C40C66FF867C}">
                  <a14:compatExt spid="_x0000_s15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40</xdr:row>
          <xdr:rowOff>47625</xdr:rowOff>
        </xdr:from>
        <xdr:to>
          <xdr:col>4</xdr:col>
          <xdr:colOff>323850</xdr:colOff>
          <xdr:row>40</xdr:row>
          <xdr:rowOff>257175</xdr:rowOff>
        </xdr:to>
        <xdr:sp macro="" textlink="">
          <xdr:nvSpPr>
            <xdr:cNvPr id="15403" name="OptionButton20" hidden="1">
              <a:extLst>
                <a:ext uri="{63B3BB69-23CF-44E3-9099-C40C66FF867C}">
                  <a14:compatExt spid="_x0000_s15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17</xdr:row>
          <xdr:rowOff>28575</xdr:rowOff>
        </xdr:from>
        <xdr:to>
          <xdr:col>6</xdr:col>
          <xdr:colOff>266700</xdr:colOff>
          <xdr:row>17</xdr:row>
          <xdr:rowOff>190500</xdr:rowOff>
        </xdr:to>
        <xdr:sp macro="" textlink="">
          <xdr:nvSpPr>
            <xdr:cNvPr id="15407" name="CheckBox1" hidden="1">
              <a:extLst>
                <a:ext uri="{63B3BB69-23CF-44E3-9099-C40C66FF867C}">
                  <a14:compatExt spid="_x0000_s15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18</xdr:row>
          <xdr:rowOff>28575</xdr:rowOff>
        </xdr:from>
        <xdr:to>
          <xdr:col>6</xdr:col>
          <xdr:colOff>266700</xdr:colOff>
          <xdr:row>18</xdr:row>
          <xdr:rowOff>190500</xdr:rowOff>
        </xdr:to>
        <xdr:sp macro="" textlink="">
          <xdr:nvSpPr>
            <xdr:cNvPr id="15408" name="CheckBox2" hidden="1">
              <a:extLst>
                <a:ext uri="{63B3BB69-23CF-44E3-9099-C40C66FF867C}">
                  <a14:compatExt spid="_x0000_s15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19</xdr:row>
          <xdr:rowOff>28575</xdr:rowOff>
        </xdr:from>
        <xdr:to>
          <xdr:col>6</xdr:col>
          <xdr:colOff>266700</xdr:colOff>
          <xdr:row>19</xdr:row>
          <xdr:rowOff>190500</xdr:rowOff>
        </xdr:to>
        <xdr:sp macro="" textlink="">
          <xdr:nvSpPr>
            <xdr:cNvPr id="15409" name="CheckBox3" hidden="1">
              <a:extLst>
                <a:ext uri="{63B3BB69-23CF-44E3-9099-C40C66FF867C}">
                  <a14:compatExt spid="_x0000_s15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20</xdr:row>
          <xdr:rowOff>28575</xdr:rowOff>
        </xdr:from>
        <xdr:to>
          <xdr:col>6</xdr:col>
          <xdr:colOff>266700</xdr:colOff>
          <xdr:row>20</xdr:row>
          <xdr:rowOff>190500</xdr:rowOff>
        </xdr:to>
        <xdr:sp macro="" textlink="">
          <xdr:nvSpPr>
            <xdr:cNvPr id="15410" name="CheckBox4" hidden="1">
              <a:extLst>
                <a:ext uri="{63B3BB69-23CF-44E3-9099-C40C66FF867C}">
                  <a14:compatExt spid="_x0000_s15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23</xdr:row>
          <xdr:rowOff>28575</xdr:rowOff>
        </xdr:from>
        <xdr:to>
          <xdr:col>6</xdr:col>
          <xdr:colOff>266700</xdr:colOff>
          <xdr:row>23</xdr:row>
          <xdr:rowOff>190500</xdr:rowOff>
        </xdr:to>
        <xdr:sp macro="" textlink="">
          <xdr:nvSpPr>
            <xdr:cNvPr id="15411" name="CheckBox5" hidden="1">
              <a:extLst>
                <a:ext uri="{63B3BB69-23CF-44E3-9099-C40C66FF867C}">
                  <a14:compatExt spid="_x0000_s15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24</xdr:row>
          <xdr:rowOff>28575</xdr:rowOff>
        </xdr:from>
        <xdr:to>
          <xdr:col>6</xdr:col>
          <xdr:colOff>266700</xdr:colOff>
          <xdr:row>24</xdr:row>
          <xdr:rowOff>190500</xdr:rowOff>
        </xdr:to>
        <xdr:sp macro="" textlink="">
          <xdr:nvSpPr>
            <xdr:cNvPr id="15412" name="CheckBox6" hidden="1">
              <a:extLst>
                <a:ext uri="{63B3BB69-23CF-44E3-9099-C40C66FF867C}">
                  <a14:compatExt spid="_x0000_s15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25</xdr:row>
          <xdr:rowOff>28575</xdr:rowOff>
        </xdr:from>
        <xdr:to>
          <xdr:col>6</xdr:col>
          <xdr:colOff>266700</xdr:colOff>
          <xdr:row>25</xdr:row>
          <xdr:rowOff>190500</xdr:rowOff>
        </xdr:to>
        <xdr:sp macro="" textlink="">
          <xdr:nvSpPr>
            <xdr:cNvPr id="15413" name="CheckBox7" hidden="1">
              <a:extLst>
                <a:ext uri="{63B3BB69-23CF-44E3-9099-C40C66FF867C}">
                  <a14:compatExt spid="_x0000_s15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26</xdr:row>
          <xdr:rowOff>28575</xdr:rowOff>
        </xdr:from>
        <xdr:to>
          <xdr:col>6</xdr:col>
          <xdr:colOff>266700</xdr:colOff>
          <xdr:row>26</xdr:row>
          <xdr:rowOff>190500</xdr:rowOff>
        </xdr:to>
        <xdr:sp macro="" textlink="">
          <xdr:nvSpPr>
            <xdr:cNvPr id="15414" name="CheckBox8" hidden="1">
              <a:extLst>
                <a:ext uri="{63B3BB69-23CF-44E3-9099-C40C66FF867C}">
                  <a14:compatExt spid="_x0000_s15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29</xdr:row>
          <xdr:rowOff>28575</xdr:rowOff>
        </xdr:from>
        <xdr:to>
          <xdr:col>6</xdr:col>
          <xdr:colOff>266700</xdr:colOff>
          <xdr:row>29</xdr:row>
          <xdr:rowOff>190500</xdr:rowOff>
        </xdr:to>
        <xdr:sp macro="" textlink="">
          <xdr:nvSpPr>
            <xdr:cNvPr id="15415" name="CheckBox9" hidden="1">
              <a:extLst>
                <a:ext uri="{63B3BB69-23CF-44E3-9099-C40C66FF867C}">
                  <a14:compatExt spid="_x0000_s15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30</xdr:row>
          <xdr:rowOff>28575</xdr:rowOff>
        </xdr:from>
        <xdr:to>
          <xdr:col>6</xdr:col>
          <xdr:colOff>266700</xdr:colOff>
          <xdr:row>30</xdr:row>
          <xdr:rowOff>190500</xdr:rowOff>
        </xdr:to>
        <xdr:sp macro="" textlink="">
          <xdr:nvSpPr>
            <xdr:cNvPr id="15416" name="CheckBox10" hidden="1">
              <a:extLst>
                <a:ext uri="{63B3BB69-23CF-44E3-9099-C40C66FF867C}">
                  <a14:compatExt spid="_x0000_s15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31</xdr:row>
          <xdr:rowOff>28575</xdr:rowOff>
        </xdr:from>
        <xdr:to>
          <xdr:col>6</xdr:col>
          <xdr:colOff>266700</xdr:colOff>
          <xdr:row>31</xdr:row>
          <xdr:rowOff>190500</xdr:rowOff>
        </xdr:to>
        <xdr:sp macro="" textlink="">
          <xdr:nvSpPr>
            <xdr:cNvPr id="15417" name="CheckBox11" hidden="1">
              <a:extLst>
                <a:ext uri="{63B3BB69-23CF-44E3-9099-C40C66FF867C}">
                  <a14:compatExt spid="_x0000_s15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34</xdr:row>
          <xdr:rowOff>28575</xdr:rowOff>
        </xdr:from>
        <xdr:to>
          <xdr:col>6</xdr:col>
          <xdr:colOff>266700</xdr:colOff>
          <xdr:row>34</xdr:row>
          <xdr:rowOff>190500</xdr:rowOff>
        </xdr:to>
        <xdr:sp macro="" textlink="">
          <xdr:nvSpPr>
            <xdr:cNvPr id="15418" name="CheckBox12" hidden="1">
              <a:extLst>
                <a:ext uri="{63B3BB69-23CF-44E3-9099-C40C66FF867C}">
                  <a14:compatExt spid="_x0000_s15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35</xdr:row>
          <xdr:rowOff>28575</xdr:rowOff>
        </xdr:from>
        <xdr:to>
          <xdr:col>6</xdr:col>
          <xdr:colOff>266700</xdr:colOff>
          <xdr:row>35</xdr:row>
          <xdr:rowOff>190500</xdr:rowOff>
        </xdr:to>
        <xdr:sp macro="" textlink="">
          <xdr:nvSpPr>
            <xdr:cNvPr id="15419" name="CheckBox13" hidden="1">
              <a:extLst>
                <a:ext uri="{63B3BB69-23CF-44E3-9099-C40C66FF867C}">
                  <a14:compatExt spid="_x0000_s15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36</xdr:row>
          <xdr:rowOff>28575</xdr:rowOff>
        </xdr:from>
        <xdr:to>
          <xdr:col>6</xdr:col>
          <xdr:colOff>266700</xdr:colOff>
          <xdr:row>36</xdr:row>
          <xdr:rowOff>190500</xdr:rowOff>
        </xdr:to>
        <xdr:sp macro="" textlink="">
          <xdr:nvSpPr>
            <xdr:cNvPr id="15420" name="CheckBox14" hidden="1">
              <a:extLst>
                <a:ext uri="{63B3BB69-23CF-44E3-9099-C40C66FF867C}">
                  <a14:compatExt spid="_x0000_s15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37</xdr:row>
          <xdr:rowOff>28575</xdr:rowOff>
        </xdr:from>
        <xdr:to>
          <xdr:col>6</xdr:col>
          <xdr:colOff>266700</xdr:colOff>
          <xdr:row>37</xdr:row>
          <xdr:rowOff>190500</xdr:rowOff>
        </xdr:to>
        <xdr:sp macro="" textlink="">
          <xdr:nvSpPr>
            <xdr:cNvPr id="15421" name="CheckBox15" hidden="1">
              <a:extLst>
                <a:ext uri="{63B3BB69-23CF-44E3-9099-C40C66FF867C}">
                  <a14:compatExt spid="_x0000_s15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38</xdr:row>
          <xdr:rowOff>28575</xdr:rowOff>
        </xdr:from>
        <xdr:to>
          <xdr:col>6</xdr:col>
          <xdr:colOff>266700</xdr:colOff>
          <xdr:row>38</xdr:row>
          <xdr:rowOff>190500</xdr:rowOff>
        </xdr:to>
        <xdr:sp macro="" textlink="">
          <xdr:nvSpPr>
            <xdr:cNvPr id="15422" name="CheckBox16" hidden="1">
              <a:extLst>
                <a:ext uri="{63B3BB69-23CF-44E3-9099-C40C66FF867C}">
                  <a14:compatExt spid="_x0000_s15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41</xdr:row>
          <xdr:rowOff>28575</xdr:rowOff>
        </xdr:from>
        <xdr:to>
          <xdr:col>6</xdr:col>
          <xdr:colOff>266700</xdr:colOff>
          <xdr:row>41</xdr:row>
          <xdr:rowOff>190500</xdr:rowOff>
        </xdr:to>
        <xdr:sp macro="" textlink="">
          <xdr:nvSpPr>
            <xdr:cNvPr id="15423" name="CheckBox17" hidden="1">
              <a:extLst>
                <a:ext uri="{63B3BB69-23CF-44E3-9099-C40C66FF867C}">
                  <a14:compatExt spid="_x0000_s15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42</xdr:row>
          <xdr:rowOff>28575</xdr:rowOff>
        </xdr:from>
        <xdr:to>
          <xdr:col>6</xdr:col>
          <xdr:colOff>266700</xdr:colOff>
          <xdr:row>42</xdr:row>
          <xdr:rowOff>190500</xdr:rowOff>
        </xdr:to>
        <xdr:sp macro="" textlink="">
          <xdr:nvSpPr>
            <xdr:cNvPr id="15424" name="CheckBox18" hidden="1">
              <a:extLst>
                <a:ext uri="{63B3BB69-23CF-44E3-9099-C40C66FF867C}">
                  <a14:compatExt spid="_x0000_s15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43</xdr:row>
          <xdr:rowOff>28575</xdr:rowOff>
        </xdr:from>
        <xdr:to>
          <xdr:col>6</xdr:col>
          <xdr:colOff>266700</xdr:colOff>
          <xdr:row>43</xdr:row>
          <xdr:rowOff>190500</xdr:rowOff>
        </xdr:to>
        <xdr:sp macro="" textlink="">
          <xdr:nvSpPr>
            <xdr:cNvPr id="15425" name="CheckBox19" hidden="1">
              <a:extLst>
                <a:ext uri="{63B3BB69-23CF-44E3-9099-C40C66FF867C}">
                  <a14:compatExt spid="_x0000_s15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44</xdr:row>
          <xdr:rowOff>28575</xdr:rowOff>
        </xdr:from>
        <xdr:to>
          <xdr:col>6</xdr:col>
          <xdr:colOff>266700</xdr:colOff>
          <xdr:row>44</xdr:row>
          <xdr:rowOff>190500</xdr:rowOff>
        </xdr:to>
        <xdr:sp macro="" textlink="">
          <xdr:nvSpPr>
            <xdr:cNvPr id="15426" name="CheckBox20" hidden="1">
              <a:extLst>
                <a:ext uri="{63B3BB69-23CF-44E3-9099-C40C66FF867C}">
                  <a14:compatExt spid="_x0000_s15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45</xdr:row>
          <xdr:rowOff>28575</xdr:rowOff>
        </xdr:from>
        <xdr:to>
          <xdr:col>6</xdr:col>
          <xdr:colOff>266700</xdr:colOff>
          <xdr:row>45</xdr:row>
          <xdr:rowOff>190500</xdr:rowOff>
        </xdr:to>
        <xdr:sp macro="" textlink="">
          <xdr:nvSpPr>
            <xdr:cNvPr id="15427" name="CheckBox21" hidden="1">
              <a:extLst>
                <a:ext uri="{63B3BB69-23CF-44E3-9099-C40C66FF867C}">
                  <a14:compatExt spid="_x0000_s15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46</xdr:row>
          <xdr:rowOff>28575</xdr:rowOff>
        </xdr:from>
        <xdr:to>
          <xdr:col>6</xdr:col>
          <xdr:colOff>266700</xdr:colOff>
          <xdr:row>46</xdr:row>
          <xdr:rowOff>190500</xdr:rowOff>
        </xdr:to>
        <xdr:sp macro="" textlink="">
          <xdr:nvSpPr>
            <xdr:cNvPr id="15428" name="CheckBox22" hidden="1">
              <a:extLst>
                <a:ext uri="{63B3BB69-23CF-44E3-9099-C40C66FF867C}">
                  <a14:compatExt spid="_x0000_s15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47</xdr:row>
          <xdr:rowOff>28575</xdr:rowOff>
        </xdr:from>
        <xdr:to>
          <xdr:col>6</xdr:col>
          <xdr:colOff>266700</xdr:colOff>
          <xdr:row>47</xdr:row>
          <xdr:rowOff>190500</xdr:rowOff>
        </xdr:to>
        <xdr:sp macro="" textlink="">
          <xdr:nvSpPr>
            <xdr:cNvPr id="15429" name="CheckBox23" hidden="1">
              <a:extLst>
                <a:ext uri="{63B3BB69-23CF-44E3-9099-C40C66FF867C}">
                  <a14:compatExt spid="_x0000_s15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48</xdr:row>
          <xdr:rowOff>28575</xdr:rowOff>
        </xdr:from>
        <xdr:to>
          <xdr:col>6</xdr:col>
          <xdr:colOff>266700</xdr:colOff>
          <xdr:row>48</xdr:row>
          <xdr:rowOff>190500</xdr:rowOff>
        </xdr:to>
        <xdr:sp macro="" textlink="">
          <xdr:nvSpPr>
            <xdr:cNvPr id="15430" name="CheckBox24" hidden="1">
              <a:extLst>
                <a:ext uri="{63B3BB69-23CF-44E3-9099-C40C66FF867C}">
                  <a14:compatExt spid="_x0000_s15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49</xdr:row>
          <xdr:rowOff>28575</xdr:rowOff>
        </xdr:from>
        <xdr:to>
          <xdr:col>6</xdr:col>
          <xdr:colOff>266700</xdr:colOff>
          <xdr:row>49</xdr:row>
          <xdr:rowOff>190500</xdr:rowOff>
        </xdr:to>
        <xdr:sp macro="" textlink="">
          <xdr:nvSpPr>
            <xdr:cNvPr id="15431" name="CheckBox25" hidden="1">
              <a:extLst>
                <a:ext uri="{63B3BB69-23CF-44E3-9099-C40C66FF867C}">
                  <a14:compatExt spid="_x0000_s15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50</xdr:row>
          <xdr:rowOff>28575</xdr:rowOff>
        </xdr:from>
        <xdr:to>
          <xdr:col>6</xdr:col>
          <xdr:colOff>266700</xdr:colOff>
          <xdr:row>50</xdr:row>
          <xdr:rowOff>190500</xdr:rowOff>
        </xdr:to>
        <xdr:sp macro="" textlink="">
          <xdr:nvSpPr>
            <xdr:cNvPr id="15432" name="CheckBox26" hidden="1">
              <a:extLst>
                <a:ext uri="{63B3BB69-23CF-44E3-9099-C40C66FF867C}">
                  <a14:compatExt spid="_x0000_s15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51</xdr:row>
          <xdr:rowOff>28575</xdr:rowOff>
        </xdr:from>
        <xdr:to>
          <xdr:col>6</xdr:col>
          <xdr:colOff>266700</xdr:colOff>
          <xdr:row>51</xdr:row>
          <xdr:rowOff>190500</xdr:rowOff>
        </xdr:to>
        <xdr:sp macro="" textlink="">
          <xdr:nvSpPr>
            <xdr:cNvPr id="15433" name="CheckBox27" hidden="1">
              <a:extLst>
                <a:ext uri="{63B3BB69-23CF-44E3-9099-C40C66FF867C}">
                  <a14:compatExt spid="_x0000_s15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52</xdr:row>
          <xdr:rowOff>28575</xdr:rowOff>
        </xdr:from>
        <xdr:to>
          <xdr:col>6</xdr:col>
          <xdr:colOff>266700</xdr:colOff>
          <xdr:row>52</xdr:row>
          <xdr:rowOff>190500</xdr:rowOff>
        </xdr:to>
        <xdr:sp macro="" textlink="">
          <xdr:nvSpPr>
            <xdr:cNvPr id="15434" name="CheckBox28" hidden="1">
              <a:extLst>
                <a:ext uri="{63B3BB69-23CF-44E3-9099-C40C66FF867C}">
                  <a14:compatExt spid="_x0000_s15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104775</xdr:colOff>
      <xdr:row>0</xdr:row>
      <xdr:rowOff>142875</xdr:rowOff>
    </xdr:from>
    <xdr:to>
      <xdr:col>7</xdr:col>
      <xdr:colOff>3467100</xdr:colOff>
      <xdr:row>1</xdr:row>
      <xdr:rowOff>142875</xdr:rowOff>
    </xdr:to>
    <xdr:sp macro="" textlink="">
      <xdr:nvSpPr>
        <xdr:cNvPr id="2" name="Rectângulo arredondado 1"/>
        <xdr:cNvSpPr/>
      </xdr:nvSpPr>
      <xdr:spPr>
        <a:xfrm>
          <a:off x="104775" y="142875"/>
          <a:ext cx="8972550" cy="685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400"/>
            <a:t>Preencha esta grelha </a:t>
          </a:r>
          <a:r>
            <a:rPr lang="pt-PT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apenas quando terminar o seu Programa de Intervenção MOVE.TE, </a:t>
          </a:r>
          <a:r>
            <a:rPr lang="pt-PT" sz="1400"/>
            <a:t>referindo-se de uma forma geral ao plano implementado quer na componente do exercício quer na componente da educação.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9</xdr:row>
          <xdr:rowOff>28575</xdr:rowOff>
        </xdr:from>
        <xdr:to>
          <xdr:col>2</xdr:col>
          <xdr:colOff>314325</xdr:colOff>
          <xdr:row>9</xdr:row>
          <xdr:rowOff>266700</xdr:rowOff>
        </xdr:to>
        <xdr:sp macro="" textlink="">
          <xdr:nvSpPr>
            <xdr:cNvPr id="15435" name="OptionButton3" hidden="1">
              <a:extLst>
                <a:ext uri="{63B3BB69-23CF-44E3-9099-C40C66FF867C}">
                  <a14:compatExt spid="_x0000_s15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3</xdr:row>
          <xdr:rowOff>85725</xdr:rowOff>
        </xdr:from>
        <xdr:to>
          <xdr:col>6</xdr:col>
          <xdr:colOff>333375</xdr:colOff>
          <xdr:row>6</xdr:row>
          <xdr:rowOff>114300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Caixa de verificação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8</xdr:row>
          <xdr:rowOff>180975</xdr:rowOff>
        </xdr:from>
        <xdr:to>
          <xdr:col>7</xdr:col>
          <xdr:colOff>371475</xdr:colOff>
          <xdr:row>16</xdr:row>
          <xdr:rowOff>123825</xdr:rowOff>
        </xdr:to>
        <xdr:sp macro="" textlink="">
          <xdr:nvSpPr>
            <xdr:cNvPr id="9220" name="Option Button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Botão de opção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c5461/Downloads/move.te%20chek-list_bloque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Folha2"/>
    </sheetNames>
    <sheetDataSet>
      <sheetData sheetId="0" refreshError="1"/>
      <sheetData sheetId="1">
        <row r="6">
          <cell r="F6">
            <v>1</v>
          </cell>
        </row>
        <row r="7">
          <cell r="F7">
            <v>2</v>
          </cell>
        </row>
        <row r="8">
          <cell r="F8">
            <v>3</v>
          </cell>
        </row>
        <row r="9">
          <cell r="F9">
            <v>4</v>
          </cell>
        </row>
        <row r="10">
          <cell r="F10">
            <v>5</v>
          </cell>
        </row>
        <row r="11">
          <cell r="F11">
            <v>6</v>
          </cell>
        </row>
        <row r="12">
          <cell r="F12">
            <v>7</v>
          </cell>
        </row>
        <row r="13">
          <cell r="F13">
            <v>8</v>
          </cell>
        </row>
        <row r="14">
          <cell r="F14">
            <v>9</v>
          </cell>
        </row>
        <row r="15">
          <cell r="F15">
            <v>10</v>
          </cell>
        </row>
        <row r="16">
          <cell r="F16">
            <v>11</v>
          </cell>
        </row>
        <row r="17">
          <cell r="F17">
            <v>12</v>
          </cell>
        </row>
        <row r="18">
          <cell r="F18">
            <v>13</v>
          </cell>
        </row>
        <row r="19">
          <cell r="F19">
            <v>14</v>
          </cell>
        </row>
        <row r="20">
          <cell r="F20">
            <v>15</v>
          </cell>
        </row>
        <row r="21">
          <cell r="F21">
            <v>16</v>
          </cell>
        </row>
        <row r="22">
          <cell r="F22">
            <v>17</v>
          </cell>
        </row>
        <row r="23">
          <cell r="F23">
            <v>18</v>
          </cell>
        </row>
        <row r="24">
          <cell r="F24">
            <v>19</v>
          </cell>
        </row>
        <row r="25">
          <cell r="F25">
            <v>20</v>
          </cell>
        </row>
        <row r="26">
          <cell r="F26">
            <v>21</v>
          </cell>
        </row>
        <row r="27">
          <cell r="F27">
            <v>22</v>
          </cell>
        </row>
        <row r="28">
          <cell r="F28">
            <v>23</v>
          </cell>
        </row>
        <row r="29">
          <cell r="F29">
            <v>24</v>
          </cell>
        </row>
        <row r="30">
          <cell r="F30">
            <v>25</v>
          </cell>
        </row>
        <row r="31">
          <cell r="F31">
            <v>26</v>
          </cell>
        </row>
        <row r="32">
          <cell r="F32">
            <v>27</v>
          </cell>
        </row>
        <row r="33">
          <cell r="F33">
            <v>28</v>
          </cell>
        </row>
        <row r="34">
          <cell r="F34">
            <v>29</v>
          </cell>
        </row>
        <row r="35">
          <cell r="F35">
            <v>30</v>
          </cell>
        </row>
        <row r="36">
          <cell r="F36">
            <v>31</v>
          </cell>
        </row>
        <row r="37">
          <cell r="F37">
            <v>32</v>
          </cell>
        </row>
        <row r="38">
          <cell r="F38">
            <v>33</v>
          </cell>
        </row>
        <row r="39">
          <cell r="F39">
            <v>34</v>
          </cell>
        </row>
        <row r="40">
          <cell r="F40">
            <v>35</v>
          </cell>
        </row>
        <row r="41">
          <cell r="F41">
            <v>36</v>
          </cell>
        </row>
        <row r="42">
          <cell r="F42">
            <v>37</v>
          </cell>
        </row>
        <row r="43">
          <cell r="F43">
            <v>38</v>
          </cell>
        </row>
        <row r="44">
          <cell r="F44">
            <v>39</v>
          </cell>
        </row>
        <row r="45">
          <cell r="F45">
            <v>40</v>
          </cell>
        </row>
        <row r="46">
          <cell r="F46">
            <v>41</v>
          </cell>
        </row>
        <row r="47">
          <cell r="F47">
            <v>42</v>
          </cell>
        </row>
        <row r="48">
          <cell r="F48">
            <v>43</v>
          </cell>
        </row>
        <row r="49">
          <cell r="F49">
            <v>44</v>
          </cell>
        </row>
        <row r="50">
          <cell r="F50">
            <v>45</v>
          </cell>
        </row>
        <row r="51">
          <cell r="F51">
            <v>46</v>
          </cell>
        </row>
        <row r="52">
          <cell r="F52">
            <v>47</v>
          </cell>
        </row>
        <row r="53">
          <cell r="F53">
            <v>48</v>
          </cell>
        </row>
        <row r="54">
          <cell r="F54">
            <v>49</v>
          </cell>
        </row>
        <row r="55">
          <cell r="F55">
            <v>50</v>
          </cell>
        </row>
        <row r="56">
          <cell r="F56">
            <v>51</v>
          </cell>
        </row>
        <row r="57">
          <cell r="F57">
            <v>52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12.emf"/><Relationship Id="rId42" Type="http://schemas.openxmlformats.org/officeDocument/2006/relationships/control" Target="../activeX/activeX20.xml"/><Relationship Id="rId47" Type="http://schemas.openxmlformats.org/officeDocument/2006/relationships/image" Target="../media/image25.emf"/><Relationship Id="rId63" Type="http://schemas.openxmlformats.org/officeDocument/2006/relationships/image" Target="../media/image33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6.emf"/><Relationship Id="rId16" Type="http://schemas.openxmlformats.org/officeDocument/2006/relationships/control" Target="../activeX/activeX7.xml"/><Relationship Id="rId11" Type="http://schemas.openxmlformats.org/officeDocument/2006/relationships/image" Target="../media/image7.emf"/><Relationship Id="rId32" Type="http://schemas.openxmlformats.org/officeDocument/2006/relationships/control" Target="../activeX/activeX15.xml"/><Relationship Id="rId37" Type="http://schemas.openxmlformats.org/officeDocument/2006/relationships/image" Target="../media/image20.emf"/><Relationship Id="rId53" Type="http://schemas.openxmlformats.org/officeDocument/2006/relationships/image" Target="../media/image28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41.emf"/><Relationship Id="rId5" Type="http://schemas.openxmlformats.org/officeDocument/2006/relationships/image" Target="../media/image4.emf"/><Relationship Id="rId90" Type="http://schemas.openxmlformats.org/officeDocument/2006/relationships/control" Target="../activeX/activeX44.xml"/><Relationship Id="rId95" Type="http://schemas.openxmlformats.org/officeDocument/2006/relationships/image" Target="../media/image49.emf"/><Relationship Id="rId22" Type="http://schemas.openxmlformats.org/officeDocument/2006/relationships/control" Target="../activeX/activeX10.xml"/><Relationship Id="rId27" Type="http://schemas.openxmlformats.org/officeDocument/2006/relationships/image" Target="../media/image15.emf"/><Relationship Id="rId43" Type="http://schemas.openxmlformats.org/officeDocument/2006/relationships/image" Target="../media/image23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6.emf"/><Relationship Id="rId80" Type="http://schemas.openxmlformats.org/officeDocument/2006/relationships/control" Target="../activeX/activeX39.xml"/><Relationship Id="rId85" Type="http://schemas.openxmlformats.org/officeDocument/2006/relationships/image" Target="../media/image4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10.emf"/><Relationship Id="rId25" Type="http://schemas.openxmlformats.org/officeDocument/2006/relationships/image" Target="../media/image14.emf"/><Relationship Id="rId33" Type="http://schemas.openxmlformats.org/officeDocument/2006/relationships/image" Target="../media/image18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31.emf"/><Relationship Id="rId67" Type="http://schemas.openxmlformats.org/officeDocument/2006/relationships/image" Target="../media/image35.emf"/><Relationship Id="rId20" Type="http://schemas.openxmlformats.org/officeDocument/2006/relationships/control" Target="../activeX/activeX9.xml"/><Relationship Id="rId41" Type="http://schemas.openxmlformats.org/officeDocument/2006/relationships/image" Target="../media/image22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9.emf"/><Relationship Id="rId83" Type="http://schemas.openxmlformats.org/officeDocument/2006/relationships/image" Target="../media/image43.emf"/><Relationship Id="rId88" Type="http://schemas.openxmlformats.org/officeDocument/2006/relationships/control" Target="../activeX/activeX43.xml"/><Relationship Id="rId91" Type="http://schemas.openxmlformats.org/officeDocument/2006/relationships/image" Target="../media/image47.emf"/><Relationship Id="rId96" Type="http://schemas.openxmlformats.org/officeDocument/2006/relationships/control" Target="../activeX/activeX47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2.xml"/><Relationship Id="rId15" Type="http://schemas.openxmlformats.org/officeDocument/2006/relationships/image" Target="../media/image9.emf"/><Relationship Id="rId23" Type="http://schemas.openxmlformats.org/officeDocument/2006/relationships/image" Target="../media/image13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6.emf"/><Relationship Id="rId57" Type="http://schemas.openxmlformats.org/officeDocument/2006/relationships/image" Target="../media/image30.emf"/><Relationship Id="rId10" Type="http://schemas.openxmlformats.org/officeDocument/2006/relationships/control" Target="../activeX/activeX4.xml"/><Relationship Id="rId31" Type="http://schemas.openxmlformats.org/officeDocument/2006/relationships/image" Target="../media/image17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4.emf"/><Relationship Id="rId73" Type="http://schemas.openxmlformats.org/officeDocument/2006/relationships/image" Target="../media/image38.emf"/><Relationship Id="rId78" Type="http://schemas.openxmlformats.org/officeDocument/2006/relationships/control" Target="../activeX/activeX38.xml"/><Relationship Id="rId81" Type="http://schemas.openxmlformats.org/officeDocument/2006/relationships/image" Target="../media/image42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51.emf"/><Relationship Id="rId4" Type="http://schemas.openxmlformats.org/officeDocument/2006/relationships/control" Target="../activeX/activeX1.xml"/><Relationship Id="rId9" Type="http://schemas.openxmlformats.org/officeDocument/2006/relationships/image" Target="../media/image6.emf"/><Relationship Id="rId13" Type="http://schemas.openxmlformats.org/officeDocument/2006/relationships/image" Target="../media/image8.emf"/><Relationship Id="rId18" Type="http://schemas.openxmlformats.org/officeDocument/2006/relationships/control" Target="../activeX/activeX8.xml"/><Relationship Id="rId39" Type="http://schemas.openxmlformats.org/officeDocument/2006/relationships/image" Target="../media/image21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9.emf"/><Relationship Id="rId76" Type="http://schemas.openxmlformats.org/officeDocument/2006/relationships/control" Target="../activeX/activeX37.xml"/><Relationship Id="rId97" Type="http://schemas.openxmlformats.org/officeDocument/2006/relationships/image" Target="../media/image50.emf"/><Relationship Id="rId7" Type="http://schemas.openxmlformats.org/officeDocument/2006/relationships/image" Target="../media/image5.emf"/><Relationship Id="rId71" Type="http://schemas.openxmlformats.org/officeDocument/2006/relationships/image" Target="../media/image37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3.xml"/><Relationship Id="rId29" Type="http://schemas.openxmlformats.org/officeDocument/2006/relationships/image" Target="../media/image16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4.emf"/><Relationship Id="rId66" Type="http://schemas.openxmlformats.org/officeDocument/2006/relationships/control" Target="../activeX/activeX32.xml"/><Relationship Id="rId87" Type="http://schemas.openxmlformats.org/officeDocument/2006/relationships/image" Target="../media/image45.emf"/><Relationship Id="rId61" Type="http://schemas.openxmlformats.org/officeDocument/2006/relationships/image" Target="../media/image32.emf"/><Relationship Id="rId82" Type="http://schemas.openxmlformats.org/officeDocument/2006/relationships/control" Target="../activeX/activeX40.xml"/><Relationship Id="rId19" Type="http://schemas.openxmlformats.org/officeDocument/2006/relationships/image" Target="../media/image11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9.emf"/><Relationship Id="rId56" Type="http://schemas.openxmlformats.org/officeDocument/2006/relationships/control" Target="../activeX/activeX27.xml"/><Relationship Id="rId77" Type="http://schemas.openxmlformats.org/officeDocument/2006/relationships/image" Target="../media/image40.emf"/><Relationship Id="rId8" Type="http://schemas.openxmlformats.org/officeDocument/2006/relationships/control" Target="../activeX/activeX3.xml"/><Relationship Id="rId51" Type="http://schemas.openxmlformats.org/officeDocument/2006/relationships/image" Target="../media/image27.emf"/><Relationship Id="rId72" Type="http://schemas.openxmlformats.org/officeDocument/2006/relationships/control" Target="../activeX/activeX35.xml"/><Relationship Id="rId93" Type="http://schemas.openxmlformats.org/officeDocument/2006/relationships/image" Target="../media/image48.emf"/><Relationship Id="rId98" Type="http://schemas.openxmlformats.org/officeDocument/2006/relationships/control" Target="../activeX/activeX4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 enableFormatConditionsCalculation="0"/>
  <dimension ref="A1:B29"/>
  <sheetViews>
    <sheetView showGridLines="0" tabSelected="1" view="pageLayout" zoomScale="120" zoomScaleNormal="120" zoomScalePageLayoutView="120" workbookViewId="0">
      <selection activeCell="B15" sqref="B15"/>
    </sheetView>
  </sheetViews>
  <sheetFormatPr defaultColWidth="10.875" defaultRowHeight="12.75"/>
  <cols>
    <col min="1" max="1" width="2.875" style="11" customWidth="1"/>
    <col min="2" max="2" width="75.125" style="40" customWidth="1"/>
    <col min="3" max="16384" width="10.875" style="11"/>
  </cols>
  <sheetData>
    <row r="1" spans="1:2" ht="15.95" customHeight="1">
      <c r="A1" s="91" t="s">
        <v>173</v>
      </c>
      <c r="B1" s="91"/>
    </row>
    <row r="2" spans="1:2" ht="25.5">
      <c r="A2" s="52"/>
      <c r="B2" s="49" t="s">
        <v>263</v>
      </c>
    </row>
    <row r="3" spans="1:2">
      <c r="A3" s="52"/>
      <c r="B3" s="49"/>
    </row>
    <row r="4" spans="1:2" ht="25.5">
      <c r="A4" s="52"/>
      <c r="B4" s="49" t="s">
        <v>253</v>
      </c>
    </row>
    <row r="5" spans="1:2">
      <c r="A5" s="52"/>
      <c r="B5" s="49"/>
    </row>
    <row r="6" spans="1:2" ht="38.25">
      <c r="A6" s="52"/>
      <c r="B6" s="49" t="s">
        <v>254</v>
      </c>
    </row>
    <row r="7" spans="1:2">
      <c r="A7" s="52"/>
      <c r="B7" s="53"/>
    </row>
    <row r="8" spans="1:2">
      <c r="A8" s="52"/>
      <c r="B8" s="53" t="s">
        <v>257</v>
      </c>
    </row>
    <row r="9" spans="1:2" s="48" customFormat="1" ht="81.95" customHeight="1">
      <c r="A9" s="52"/>
      <c r="B9" s="55" t="s">
        <v>255</v>
      </c>
    </row>
    <row r="10" spans="1:2" ht="87.95" customHeight="1">
      <c r="A10" s="52"/>
      <c r="B10" s="56" t="s">
        <v>256</v>
      </c>
    </row>
    <row r="11" spans="1:2">
      <c r="A11" s="52"/>
      <c r="B11" s="54"/>
    </row>
    <row r="12" spans="1:2" ht="25.5">
      <c r="A12" s="52"/>
      <c r="B12" s="50" t="s">
        <v>258</v>
      </c>
    </row>
    <row r="13" spans="1:2">
      <c r="A13" s="52"/>
      <c r="B13" s="50"/>
    </row>
    <row r="14" spans="1:2">
      <c r="A14" s="52"/>
      <c r="B14" s="49" t="s">
        <v>259</v>
      </c>
    </row>
    <row r="15" spans="1:2">
      <c r="A15" s="51"/>
    </row>
    <row r="16" spans="1:2" ht="15.95" customHeight="1">
      <c r="A16" s="91" t="s">
        <v>262</v>
      </c>
      <c r="B16" s="91"/>
    </row>
    <row r="17" spans="1:2" ht="25.5">
      <c r="A17" s="57"/>
      <c r="B17" s="49" t="s">
        <v>276</v>
      </c>
    </row>
    <row r="18" spans="1:2">
      <c r="A18" s="52"/>
      <c r="B18" s="50"/>
    </row>
    <row r="19" spans="1:2" ht="38.25">
      <c r="A19" s="57"/>
      <c r="B19" s="49" t="s">
        <v>260</v>
      </c>
    </row>
    <row r="20" spans="1:2">
      <c r="A20" s="57"/>
      <c r="B20" s="49"/>
    </row>
    <row r="21" spans="1:2" ht="25.5">
      <c r="A21" s="57"/>
      <c r="B21" s="49" t="s">
        <v>261</v>
      </c>
    </row>
    <row r="22" spans="1:2">
      <c r="A22" s="57"/>
      <c r="B22" s="49"/>
    </row>
    <row r="23" spans="1:2" ht="25.5">
      <c r="A23" s="57"/>
      <c r="B23" s="49" t="s">
        <v>265</v>
      </c>
    </row>
    <row r="24" spans="1:2">
      <c r="A24" s="57"/>
      <c r="B24" s="49"/>
    </row>
    <row r="25" spans="1:2" ht="25.5">
      <c r="A25" s="57"/>
      <c r="B25" s="49" t="s">
        <v>264</v>
      </c>
    </row>
    <row r="26" spans="1:2">
      <c r="A26" s="57"/>
      <c r="B26" s="49"/>
    </row>
    <row r="27" spans="1:2" ht="25.5">
      <c r="A27" s="57"/>
      <c r="B27" s="49" t="s">
        <v>266</v>
      </c>
    </row>
    <row r="28" spans="1:2">
      <c r="A28" s="57"/>
      <c r="B28" s="49"/>
    </row>
    <row r="29" spans="1:2" ht="25.5">
      <c r="A29" s="57"/>
      <c r="B29" s="49" t="s">
        <v>267</v>
      </c>
    </row>
  </sheetData>
  <sheetProtection password="9D6C" sheet="1" objects="1" scenarios="1" selectLockedCells="1" selectUnlockedCells="1"/>
  <mergeCells count="2">
    <mergeCell ref="A1:B1"/>
    <mergeCell ref="A16:B16"/>
  </mergeCells>
  <phoneticPr fontId="3" type="noConversion"/>
  <pageMargins left="0.7" right="0.7" top="0.75" bottom="0.75" header="0.3" footer="0.3"/>
  <pageSetup paperSize="9" orientation="portrait" horizontalDpi="4294967292" verticalDpi="4294967292" r:id="rId1"/>
  <headerFooter>
    <oddHeader>&amp;L&amp;"Calibri (Corpo),Negrito"&amp;18&amp;K08-045INSTRUÇÕES PARA UTILIZAÇÃO DA BASE DE DADOS</oddHead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 enableFormatConditionsCalculation="0">
    <tabColor theme="9" tint="-0.499984740745262"/>
  </sheetPr>
  <dimension ref="A1:S200"/>
  <sheetViews>
    <sheetView zoomScale="90" zoomScaleNormal="90" workbookViewId="0">
      <selection activeCell="D12" sqref="D12"/>
    </sheetView>
  </sheetViews>
  <sheetFormatPr defaultColWidth="11" defaultRowHeight="15.75"/>
  <cols>
    <col min="1" max="1" width="3.625" customWidth="1"/>
    <col min="2" max="2" width="24.875" customWidth="1"/>
    <col min="3" max="6" width="14.875" customWidth="1"/>
    <col min="7" max="7" width="14.875" hidden="1" customWidth="1"/>
    <col min="8" max="11" width="14.875" customWidth="1"/>
  </cols>
  <sheetData>
    <row r="1" spans="1:19" ht="32.1" customHeight="1">
      <c r="A1" s="92" t="s">
        <v>278</v>
      </c>
      <c r="B1" s="93"/>
      <c r="C1" s="98" t="s">
        <v>283</v>
      </c>
      <c r="D1" s="99"/>
      <c r="E1" s="99"/>
      <c r="F1" s="99"/>
      <c r="G1" s="99"/>
      <c r="H1" s="99"/>
      <c r="I1" s="99"/>
      <c r="J1" s="99"/>
      <c r="K1" s="100"/>
      <c r="L1" s="17"/>
      <c r="M1" s="17"/>
      <c r="N1" s="17"/>
      <c r="O1" s="17"/>
      <c r="P1" s="17"/>
      <c r="Q1" s="17"/>
      <c r="R1" s="17"/>
      <c r="S1" s="17"/>
    </row>
    <row r="2" spans="1:19" s="19" customFormat="1" ht="33.950000000000003" customHeight="1">
      <c r="A2" s="94"/>
      <c r="B2" s="95"/>
      <c r="C2" s="101" t="s">
        <v>29</v>
      </c>
      <c r="D2" s="101"/>
      <c r="E2" s="101"/>
      <c r="F2" s="101"/>
      <c r="G2" s="102"/>
      <c r="H2" s="103" t="s">
        <v>32</v>
      </c>
      <c r="I2" s="102"/>
      <c r="J2" s="72" t="s">
        <v>33</v>
      </c>
      <c r="K2" s="72" t="s">
        <v>98</v>
      </c>
    </row>
    <row r="3" spans="1:19" s="1" customFormat="1" ht="156" customHeight="1">
      <c r="A3" s="96"/>
      <c r="B3" s="97"/>
      <c r="C3" s="71" t="s">
        <v>0</v>
      </c>
      <c r="D3" s="71" t="s">
        <v>1</v>
      </c>
      <c r="E3" s="71" t="s">
        <v>79</v>
      </c>
      <c r="F3" s="71" t="s">
        <v>80</v>
      </c>
      <c r="G3" s="15" t="s">
        <v>174</v>
      </c>
      <c r="H3" s="71" t="s">
        <v>5</v>
      </c>
      <c r="I3" s="71" t="s">
        <v>6</v>
      </c>
      <c r="J3" s="71" t="s">
        <v>7</v>
      </c>
      <c r="K3" s="71" t="s">
        <v>97</v>
      </c>
    </row>
    <row r="4" spans="1:19" s="5" customFormat="1" ht="24.95" customHeight="1">
      <c r="A4" s="9">
        <v>1</v>
      </c>
      <c r="B4" s="59" t="s">
        <v>285</v>
      </c>
      <c r="C4" s="64"/>
      <c r="D4" s="65"/>
      <c r="E4" s="64"/>
      <c r="F4" s="66"/>
      <c r="G4" s="10" t="e">
        <f>E4/(F4*F4)</f>
        <v>#DIV/0!</v>
      </c>
      <c r="H4" s="59"/>
      <c r="I4" s="59"/>
      <c r="J4" s="59"/>
      <c r="K4" s="67"/>
    </row>
    <row r="5" spans="1:19" s="5" customFormat="1" ht="24.95" customHeight="1">
      <c r="A5" s="9">
        <v>2</v>
      </c>
      <c r="B5" s="59" t="s">
        <v>285</v>
      </c>
      <c r="C5" s="64"/>
      <c r="D5" s="65"/>
      <c r="E5" s="64"/>
      <c r="F5" s="66"/>
      <c r="G5" s="10" t="e">
        <f t="shared" ref="G5:G68" si="0">E5/(F5*F5)</f>
        <v>#DIV/0!</v>
      </c>
      <c r="H5" s="59"/>
      <c r="I5" s="59"/>
      <c r="J5" s="59"/>
      <c r="K5" s="67"/>
    </row>
    <row r="6" spans="1:19" s="5" customFormat="1" ht="24.95" customHeight="1">
      <c r="A6" s="9">
        <v>3</v>
      </c>
      <c r="B6" s="59" t="s">
        <v>285</v>
      </c>
      <c r="C6" s="64"/>
      <c r="D6" s="65"/>
      <c r="E6" s="64"/>
      <c r="F6" s="66"/>
      <c r="G6" s="10" t="e">
        <f t="shared" si="0"/>
        <v>#DIV/0!</v>
      </c>
      <c r="H6" s="59"/>
      <c r="I6" s="59"/>
      <c r="J6" s="59"/>
      <c r="K6" s="67"/>
      <c r="M6" s="6"/>
    </row>
    <row r="7" spans="1:19" s="5" customFormat="1" ht="24.95" customHeight="1">
      <c r="A7" s="9">
        <v>4</v>
      </c>
      <c r="B7" s="59" t="s">
        <v>285</v>
      </c>
      <c r="C7" s="64"/>
      <c r="D7" s="65"/>
      <c r="E7" s="64"/>
      <c r="F7" s="66"/>
      <c r="G7" s="10" t="e">
        <f t="shared" si="0"/>
        <v>#DIV/0!</v>
      </c>
      <c r="H7" s="59"/>
      <c r="I7" s="59"/>
      <c r="J7" s="59"/>
      <c r="K7" s="67"/>
    </row>
    <row r="8" spans="1:19" s="5" customFormat="1" ht="24.95" customHeight="1">
      <c r="A8" s="9">
        <v>5</v>
      </c>
      <c r="B8" s="59" t="s">
        <v>285</v>
      </c>
      <c r="C8" s="64"/>
      <c r="D8" s="65"/>
      <c r="E8" s="64"/>
      <c r="F8" s="66"/>
      <c r="G8" s="10" t="e">
        <f t="shared" si="0"/>
        <v>#DIV/0!</v>
      </c>
      <c r="H8" s="59"/>
      <c r="I8" s="59"/>
      <c r="J8" s="59"/>
      <c r="K8" s="67"/>
    </row>
    <row r="9" spans="1:19" s="5" customFormat="1" ht="24.95" customHeight="1">
      <c r="A9" s="9">
        <v>6</v>
      </c>
      <c r="B9" s="59" t="s">
        <v>285</v>
      </c>
      <c r="C9" s="64"/>
      <c r="D9" s="65"/>
      <c r="E9" s="64"/>
      <c r="F9" s="66"/>
      <c r="G9" s="10" t="e">
        <f t="shared" si="0"/>
        <v>#DIV/0!</v>
      </c>
      <c r="H9" s="59"/>
      <c r="I9" s="59"/>
      <c r="J9" s="59"/>
      <c r="K9" s="67"/>
    </row>
    <row r="10" spans="1:19" s="5" customFormat="1" ht="24.95" customHeight="1">
      <c r="A10" s="9">
        <v>7</v>
      </c>
      <c r="B10" s="59" t="s">
        <v>285</v>
      </c>
      <c r="C10" s="64"/>
      <c r="D10" s="65"/>
      <c r="E10" s="64"/>
      <c r="F10" s="66"/>
      <c r="G10" s="10" t="e">
        <f t="shared" si="0"/>
        <v>#DIV/0!</v>
      </c>
      <c r="H10" s="59"/>
      <c r="I10" s="59"/>
      <c r="J10" s="59"/>
      <c r="K10" s="67"/>
    </row>
    <row r="11" spans="1:19" s="5" customFormat="1" ht="24.95" customHeight="1">
      <c r="A11" s="9">
        <v>8</v>
      </c>
      <c r="B11" s="59" t="s">
        <v>285</v>
      </c>
      <c r="C11" s="64"/>
      <c r="D11" s="65"/>
      <c r="E11" s="64"/>
      <c r="F11" s="59"/>
      <c r="G11" s="10" t="e">
        <f t="shared" si="0"/>
        <v>#DIV/0!</v>
      </c>
      <c r="H11" s="59"/>
      <c r="I11" s="59"/>
      <c r="J11" s="59"/>
      <c r="K11" s="67"/>
    </row>
    <row r="12" spans="1:19" s="5" customFormat="1" ht="24.95" customHeight="1">
      <c r="A12" s="9">
        <v>9</v>
      </c>
      <c r="B12" s="59" t="s">
        <v>285</v>
      </c>
      <c r="C12" s="64"/>
      <c r="D12" s="65"/>
      <c r="E12" s="64"/>
      <c r="F12" s="66"/>
      <c r="G12" s="10" t="e">
        <f t="shared" si="0"/>
        <v>#DIV/0!</v>
      </c>
      <c r="H12" s="59"/>
      <c r="I12" s="59"/>
      <c r="J12" s="59"/>
      <c r="K12" s="67"/>
      <c r="M12" s="6"/>
    </row>
    <row r="13" spans="1:19" s="5" customFormat="1" ht="24.95" customHeight="1">
      <c r="A13" s="9">
        <v>10</v>
      </c>
      <c r="B13" s="59" t="s">
        <v>285</v>
      </c>
      <c r="C13" s="64"/>
      <c r="D13" s="65"/>
      <c r="E13" s="64"/>
      <c r="F13" s="66"/>
      <c r="G13" s="10" t="e">
        <f t="shared" si="0"/>
        <v>#DIV/0!</v>
      </c>
      <c r="H13" s="59"/>
      <c r="I13" s="59"/>
      <c r="J13" s="59"/>
      <c r="K13" s="67"/>
    </row>
    <row r="14" spans="1:19" s="5" customFormat="1" ht="24.95" customHeight="1">
      <c r="A14" s="9">
        <v>11</v>
      </c>
      <c r="B14" s="59" t="s">
        <v>285</v>
      </c>
      <c r="C14" s="64"/>
      <c r="D14" s="65"/>
      <c r="E14" s="64"/>
      <c r="F14" s="66"/>
      <c r="G14" s="10" t="e">
        <f t="shared" si="0"/>
        <v>#DIV/0!</v>
      </c>
      <c r="H14" s="59"/>
      <c r="I14" s="59"/>
      <c r="J14" s="59"/>
      <c r="K14" s="67"/>
    </row>
    <row r="15" spans="1:19" s="5" customFormat="1" ht="24.95" customHeight="1">
      <c r="A15" s="9">
        <v>12</v>
      </c>
      <c r="B15" s="59" t="s">
        <v>285</v>
      </c>
      <c r="C15" s="64"/>
      <c r="D15" s="65"/>
      <c r="E15" s="64"/>
      <c r="F15" s="66"/>
      <c r="G15" s="10" t="e">
        <f t="shared" si="0"/>
        <v>#DIV/0!</v>
      </c>
      <c r="H15" s="59"/>
      <c r="I15" s="59"/>
      <c r="J15" s="59"/>
      <c r="K15" s="67"/>
    </row>
    <row r="16" spans="1:19" s="5" customFormat="1" ht="24.95" customHeight="1">
      <c r="A16" s="9">
        <v>13</v>
      </c>
      <c r="B16" s="59" t="s">
        <v>285</v>
      </c>
      <c r="C16" s="64"/>
      <c r="D16" s="65"/>
      <c r="E16" s="64"/>
      <c r="F16" s="66"/>
      <c r="G16" s="10" t="e">
        <f t="shared" si="0"/>
        <v>#DIV/0!</v>
      </c>
      <c r="H16" s="59"/>
      <c r="I16" s="59"/>
      <c r="J16" s="59"/>
      <c r="K16" s="67"/>
    </row>
    <row r="17" spans="1:13" s="5" customFormat="1" ht="24.95" customHeight="1">
      <c r="A17" s="9">
        <v>14</v>
      </c>
      <c r="B17" s="59" t="s">
        <v>285</v>
      </c>
      <c r="C17" s="64"/>
      <c r="D17" s="65"/>
      <c r="E17" s="64"/>
      <c r="F17" s="66"/>
      <c r="G17" s="10" t="e">
        <f t="shared" si="0"/>
        <v>#DIV/0!</v>
      </c>
      <c r="H17" s="59"/>
      <c r="I17" s="59"/>
      <c r="J17" s="59"/>
      <c r="K17" s="67"/>
    </row>
    <row r="18" spans="1:13" s="5" customFormat="1" ht="24.95" customHeight="1">
      <c r="A18" s="9">
        <v>15</v>
      </c>
      <c r="B18" s="59" t="s">
        <v>285</v>
      </c>
      <c r="C18" s="64"/>
      <c r="D18" s="65"/>
      <c r="E18" s="64"/>
      <c r="F18" s="66"/>
      <c r="G18" s="10" t="e">
        <f t="shared" si="0"/>
        <v>#DIV/0!</v>
      </c>
      <c r="H18" s="59"/>
      <c r="I18" s="59"/>
      <c r="J18" s="59"/>
      <c r="K18" s="67"/>
      <c r="M18" s="6"/>
    </row>
    <row r="19" spans="1:13" s="5" customFormat="1" ht="24.95" customHeight="1">
      <c r="A19" s="9">
        <v>16</v>
      </c>
      <c r="B19" s="59" t="s">
        <v>285</v>
      </c>
      <c r="C19" s="64"/>
      <c r="D19" s="65"/>
      <c r="E19" s="64"/>
      <c r="F19" s="66"/>
      <c r="G19" s="10" t="e">
        <f t="shared" si="0"/>
        <v>#DIV/0!</v>
      </c>
      <c r="H19" s="59"/>
      <c r="I19" s="59"/>
      <c r="J19" s="59"/>
      <c r="K19" s="67"/>
    </row>
    <row r="20" spans="1:13" s="5" customFormat="1" ht="24.95" customHeight="1">
      <c r="A20" s="9">
        <v>17</v>
      </c>
      <c r="B20" s="59" t="s">
        <v>285</v>
      </c>
      <c r="C20" s="64"/>
      <c r="D20" s="65"/>
      <c r="E20" s="64"/>
      <c r="F20" s="66"/>
      <c r="G20" s="10" t="e">
        <f t="shared" si="0"/>
        <v>#DIV/0!</v>
      </c>
      <c r="H20" s="59"/>
      <c r="I20" s="59"/>
      <c r="J20" s="59"/>
      <c r="K20" s="67"/>
    </row>
    <row r="21" spans="1:13" s="5" customFormat="1" ht="24.95" customHeight="1">
      <c r="A21" s="9">
        <v>18</v>
      </c>
      <c r="B21" s="59" t="s">
        <v>285</v>
      </c>
      <c r="C21" s="64"/>
      <c r="D21" s="65"/>
      <c r="E21" s="64"/>
      <c r="F21" s="66"/>
      <c r="G21" s="10" t="e">
        <f t="shared" si="0"/>
        <v>#DIV/0!</v>
      </c>
      <c r="H21" s="59"/>
      <c r="I21" s="59"/>
      <c r="J21" s="59"/>
      <c r="K21" s="67"/>
    </row>
    <row r="22" spans="1:13" s="5" customFormat="1" ht="24.95" customHeight="1">
      <c r="A22" s="9">
        <v>19</v>
      </c>
      <c r="B22" s="59" t="s">
        <v>285</v>
      </c>
      <c r="C22" s="64"/>
      <c r="D22" s="65"/>
      <c r="E22" s="64"/>
      <c r="F22" s="66"/>
      <c r="G22" s="10" t="e">
        <f t="shared" si="0"/>
        <v>#DIV/0!</v>
      </c>
      <c r="H22" s="59"/>
      <c r="I22" s="59"/>
      <c r="J22" s="59"/>
      <c r="K22" s="67"/>
    </row>
    <row r="23" spans="1:13" s="5" customFormat="1" ht="24.95" customHeight="1">
      <c r="A23" s="9">
        <v>20</v>
      </c>
      <c r="B23" s="59" t="s">
        <v>285</v>
      </c>
      <c r="C23" s="64"/>
      <c r="D23" s="65"/>
      <c r="E23" s="64"/>
      <c r="F23" s="66"/>
      <c r="G23" s="10" t="e">
        <f t="shared" si="0"/>
        <v>#DIV/0!</v>
      </c>
      <c r="H23" s="59"/>
      <c r="I23" s="59"/>
      <c r="J23" s="59"/>
      <c r="K23" s="67"/>
    </row>
    <row r="24" spans="1:13" s="5" customFormat="1" ht="24.95" customHeight="1">
      <c r="A24" s="9">
        <v>21</v>
      </c>
      <c r="B24" s="59" t="s">
        <v>285</v>
      </c>
      <c r="C24" s="64"/>
      <c r="D24" s="65"/>
      <c r="E24" s="64"/>
      <c r="F24" s="66"/>
      <c r="G24" s="10" t="e">
        <f t="shared" si="0"/>
        <v>#DIV/0!</v>
      </c>
      <c r="H24" s="59"/>
      <c r="I24" s="59"/>
      <c r="J24" s="59"/>
      <c r="K24" s="67"/>
      <c r="M24" s="6"/>
    </row>
    <row r="25" spans="1:13" s="5" customFormat="1" ht="24.95" customHeight="1">
      <c r="A25" s="9">
        <v>22</v>
      </c>
      <c r="B25" s="59" t="s">
        <v>285</v>
      </c>
      <c r="C25" s="64"/>
      <c r="D25" s="65"/>
      <c r="E25" s="64"/>
      <c r="F25" s="66"/>
      <c r="G25" s="10" t="e">
        <f t="shared" si="0"/>
        <v>#DIV/0!</v>
      </c>
      <c r="H25" s="59"/>
      <c r="I25" s="59"/>
      <c r="J25" s="59"/>
      <c r="K25" s="67"/>
    </row>
    <row r="26" spans="1:13" s="5" customFormat="1" ht="24.95" customHeight="1">
      <c r="A26" s="9">
        <v>23</v>
      </c>
      <c r="B26" s="59" t="s">
        <v>285</v>
      </c>
      <c r="C26" s="64"/>
      <c r="D26" s="65"/>
      <c r="E26" s="64"/>
      <c r="F26" s="66"/>
      <c r="G26" s="10" t="e">
        <f t="shared" si="0"/>
        <v>#DIV/0!</v>
      </c>
      <c r="H26" s="59"/>
      <c r="I26" s="59"/>
      <c r="J26" s="59"/>
      <c r="K26" s="67"/>
    </row>
    <row r="27" spans="1:13" s="5" customFormat="1" ht="24.95" customHeight="1">
      <c r="A27" s="9">
        <v>24</v>
      </c>
      <c r="B27" s="59" t="s">
        <v>285</v>
      </c>
      <c r="C27" s="64"/>
      <c r="D27" s="65"/>
      <c r="E27" s="64"/>
      <c r="F27" s="66"/>
      <c r="G27" s="10" t="e">
        <f t="shared" si="0"/>
        <v>#DIV/0!</v>
      </c>
      <c r="H27" s="59"/>
      <c r="I27" s="59"/>
      <c r="J27" s="59"/>
      <c r="K27" s="67"/>
    </row>
    <row r="28" spans="1:13" s="5" customFormat="1" ht="24.95" customHeight="1">
      <c r="A28" s="9">
        <v>25</v>
      </c>
      <c r="B28" s="59" t="s">
        <v>285</v>
      </c>
      <c r="C28" s="64"/>
      <c r="D28" s="65"/>
      <c r="E28" s="64"/>
      <c r="F28" s="66"/>
      <c r="G28" s="10" t="e">
        <f t="shared" si="0"/>
        <v>#DIV/0!</v>
      </c>
      <c r="H28" s="59"/>
      <c r="I28" s="59"/>
      <c r="J28" s="59"/>
      <c r="K28" s="67"/>
    </row>
    <row r="29" spans="1:13" s="5" customFormat="1" ht="24.95" customHeight="1">
      <c r="A29" s="9">
        <v>26</v>
      </c>
      <c r="B29" s="59" t="s">
        <v>285</v>
      </c>
      <c r="C29" s="64"/>
      <c r="D29" s="65"/>
      <c r="E29" s="64"/>
      <c r="F29" s="66"/>
      <c r="G29" s="10" t="e">
        <f t="shared" si="0"/>
        <v>#DIV/0!</v>
      </c>
      <c r="H29" s="59"/>
      <c r="I29" s="59"/>
      <c r="J29" s="59"/>
      <c r="K29" s="67"/>
    </row>
    <row r="30" spans="1:13" s="5" customFormat="1" ht="24.95" customHeight="1">
      <c r="A30" s="9">
        <v>27</v>
      </c>
      <c r="B30" s="59" t="s">
        <v>285</v>
      </c>
      <c r="C30" s="64"/>
      <c r="D30" s="65"/>
      <c r="E30" s="64"/>
      <c r="F30" s="66"/>
      <c r="G30" s="10" t="e">
        <f t="shared" si="0"/>
        <v>#DIV/0!</v>
      </c>
      <c r="H30" s="59"/>
      <c r="I30" s="59"/>
      <c r="J30" s="59"/>
      <c r="K30" s="67"/>
      <c r="M30" s="6"/>
    </row>
    <row r="31" spans="1:13" s="5" customFormat="1" ht="24.95" customHeight="1">
      <c r="A31" s="9">
        <v>28</v>
      </c>
      <c r="B31" s="59" t="s">
        <v>285</v>
      </c>
      <c r="C31" s="64"/>
      <c r="D31" s="65"/>
      <c r="E31" s="64"/>
      <c r="F31" s="66"/>
      <c r="G31" s="10" t="e">
        <f t="shared" si="0"/>
        <v>#DIV/0!</v>
      </c>
      <c r="H31" s="59"/>
      <c r="I31" s="59"/>
      <c r="J31" s="59"/>
      <c r="K31" s="67"/>
    </row>
    <row r="32" spans="1:13" s="5" customFormat="1" ht="24.95" customHeight="1">
      <c r="A32" s="9">
        <v>29</v>
      </c>
      <c r="B32" s="59" t="s">
        <v>285</v>
      </c>
      <c r="C32" s="64"/>
      <c r="D32" s="65"/>
      <c r="E32" s="64"/>
      <c r="F32" s="66"/>
      <c r="G32" s="10" t="e">
        <f t="shared" si="0"/>
        <v>#DIV/0!</v>
      </c>
      <c r="H32" s="59"/>
      <c r="I32" s="59"/>
      <c r="J32" s="59"/>
      <c r="K32" s="67"/>
    </row>
    <row r="33" spans="1:13" s="5" customFormat="1" ht="24.95" customHeight="1">
      <c r="A33" s="9">
        <v>30</v>
      </c>
      <c r="B33" s="59" t="s">
        <v>285</v>
      </c>
      <c r="C33" s="64"/>
      <c r="D33" s="65"/>
      <c r="E33" s="64"/>
      <c r="F33" s="66"/>
      <c r="G33" s="10" t="e">
        <f t="shared" si="0"/>
        <v>#DIV/0!</v>
      </c>
      <c r="H33" s="59"/>
      <c r="I33" s="59"/>
      <c r="J33" s="59"/>
      <c r="K33" s="67"/>
    </row>
    <row r="34" spans="1:13" s="5" customFormat="1" ht="24.95" customHeight="1">
      <c r="A34" s="9">
        <v>31</v>
      </c>
      <c r="B34" s="59" t="s">
        <v>285</v>
      </c>
      <c r="C34" s="64"/>
      <c r="D34" s="65"/>
      <c r="E34" s="64"/>
      <c r="F34" s="66"/>
      <c r="G34" s="10" t="e">
        <f t="shared" si="0"/>
        <v>#DIV/0!</v>
      </c>
      <c r="H34" s="59"/>
      <c r="I34" s="59"/>
      <c r="J34" s="59"/>
      <c r="K34" s="67"/>
    </row>
    <row r="35" spans="1:13" s="5" customFormat="1" ht="24.95" customHeight="1">
      <c r="A35" s="9">
        <v>32</v>
      </c>
      <c r="B35" s="59" t="s">
        <v>285</v>
      </c>
      <c r="C35" s="64"/>
      <c r="D35" s="65"/>
      <c r="E35" s="64"/>
      <c r="F35" s="66"/>
      <c r="G35" s="10" t="e">
        <f t="shared" si="0"/>
        <v>#DIV/0!</v>
      </c>
      <c r="H35" s="59"/>
      <c r="I35" s="59"/>
      <c r="J35" s="59"/>
      <c r="K35" s="67"/>
    </row>
    <row r="36" spans="1:13" s="5" customFormat="1" ht="24.95" customHeight="1">
      <c r="A36" s="9">
        <v>33</v>
      </c>
      <c r="B36" s="59" t="s">
        <v>285</v>
      </c>
      <c r="C36" s="64"/>
      <c r="D36" s="65"/>
      <c r="E36" s="64"/>
      <c r="F36" s="66"/>
      <c r="G36" s="10" t="e">
        <f t="shared" si="0"/>
        <v>#DIV/0!</v>
      </c>
      <c r="H36" s="59"/>
      <c r="I36" s="59"/>
      <c r="J36" s="59"/>
      <c r="K36" s="67"/>
      <c r="M36" s="6"/>
    </row>
    <row r="37" spans="1:13" s="5" customFormat="1" ht="24.95" customHeight="1">
      <c r="A37" s="9">
        <v>34</v>
      </c>
      <c r="B37" s="59" t="s">
        <v>285</v>
      </c>
      <c r="C37" s="64"/>
      <c r="D37" s="65"/>
      <c r="E37" s="64"/>
      <c r="F37" s="66"/>
      <c r="G37" s="10" t="e">
        <f t="shared" si="0"/>
        <v>#DIV/0!</v>
      </c>
      <c r="H37" s="59"/>
      <c r="I37" s="59"/>
      <c r="J37" s="59"/>
      <c r="K37" s="67"/>
    </row>
    <row r="38" spans="1:13" s="5" customFormat="1" ht="24.95" customHeight="1">
      <c r="A38" s="9">
        <v>35</v>
      </c>
      <c r="B38" s="59" t="s">
        <v>285</v>
      </c>
      <c r="C38" s="64"/>
      <c r="D38" s="65"/>
      <c r="E38" s="64"/>
      <c r="F38" s="66"/>
      <c r="G38" s="10" t="e">
        <f t="shared" si="0"/>
        <v>#DIV/0!</v>
      </c>
      <c r="H38" s="59"/>
      <c r="I38" s="59"/>
      <c r="J38" s="59"/>
      <c r="K38" s="67"/>
    </row>
    <row r="39" spans="1:13" s="5" customFormat="1" ht="24.95" customHeight="1">
      <c r="A39" s="9">
        <v>36</v>
      </c>
      <c r="B39" s="59" t="s">
        <v>285</v>
      </c>
      <c r="C39" s="64"/>
      <c r="D39" s="65"/>
      <c r="E39" s="64"/>
      <c r="F39" s="66"/>
      <c r="G39" s="10" t="e">
        <f t="shared" si="0"/>
        <v>#DIV/0!</v>
      </c>
      <c r="H39" s="59"/>
      <c r="I39" s="59"/>
      <c r="J39" s="59"/>
      <c r="K39" s="67"/>
    </row>
    <row r="40" spans="1:13" s="5" customFormat="1" ht="24.95" customHeight="1">
      <c r="A40" s="9">
        <v>37</v>
      </c>
      <c r="B40" s="59" t="s">
        <v>285</v>
      </c>
      <c r="C40" s="64"/>
      <c r="D40" s="65"/>
      <c r="E40" s="64"/>
      <c r="F40" s="66"/>
      <c r="G40" s="10" t="e">
        <f t="shared" si="0"/>
        <v>#DIV/0!</v>
      </c>
      <c r="H40" s="59"/>
      <c r="I40" s="59"/>
      <c r="J40" s="59"/>
      <c r="K40" s="67"/>
    </row>
    <row r="41" spans="1:13" s="5" customFormat="1" ht="24.95" customHeight="1">
      <c r="A41" s="9">
        <v>38</v>
      </c>
      <c r="B41" s="59" t="s">
        <v>285</v>
      </c>
      <c r="C41" s="64"/>
      <c r="D41" s="65"/>
      <c r="E41" s="64"/>
      <c r="F41" s="66"/>
      <c r="G41" s="10" t="e">
        <f t="shared" si="0"/>
        <v>#DIV/0!</v>
      </c>
      <c r="H41" s="59"/>
      <c r="I41" s="59"/>
      <c r="J41" s="59"/>
      <c r="K41" s="67"/>
    </row>
    <row r="42" spans="1:13" s="5" customFormat="1" ht="24.95" customHeight="1">
      <c r="A42" s="9">
        <v>39</v>
      </c>
      <c r="B42" s="59" t="s">
        <v>285</v>
      </c>
      <c r="C42" s="64"/>
      <c r="D42" s="65"/>
      <c r="E42" s="64"/>
      <c r="F42" s="66"/>
      <c r="G42" s="10" t="e">
        <f t="shared" si="0"/>
        <v>#DIV/0!</v>
      </c>
      <c r="H42" s="59"/>
      <c r="I42" s="59"/>
      <c r="J42" s="59"/>
      <c r="K42" s="67"/>
      <c r="M42" s="6"/>
    </row>
    <row r="43" spans="1:13" s="5" customFormat="1" ht="24.95" customHeight="1">
      <c r="A43" s="9">
        <v>40</v>
      </c>
      <c r="B43" s="59" t="s">
        <v>285</v>
      </c>
      <c r="C43" s="64"/>
      <c r="D43" s="65"/>
      <c r="E43" s="64"/>
      <c r="F43" s="66"/>
      <c r="G43" s="10" t="e">
        <f t="shared" si="0"/>
        <v>#DIV/0!</v>
      </c>
      <c r="H43" s="59"/>
      <c r="I43" s="59"/>
      <c r="J43" s="59"/>
      <c r="K43" s="67"/>
    </row>
    <row r="44" spans="1:13" s="5" customFormat="1" ht="24.95" customHeight="1">
      <c r="A44" s="9">
        <v>41</v>
      </c>
      <c r="B44" s="59" t="s">
        <v>285</v>
      </c>
      <c r="C44" s="64"/>
      <c r="D44" s="65"/>
      <c r="E44" s="64"/>
      <c r="F44" s="66"/>
      <c r="G44" s="10" t="e">
        <f t="shared" si="0"/>
        <v>#DIV/0!</v>
      </c>
      <c r="H44" s="59"/>
      <c r="I44" s="59"/>
      <c r="J44" s="59"/>
      <c r="K44" s="67"/>
    </row>
    <row r="45" spans="1:13" s="5" customFormat="1" ht="24.95" customHeight="1">
      <c r="A45" s="9">
        <v>42</v>
      </c>
      <c r="B45" s="59" t="s">
        <v>285</v>
      </c>
      <c r="C45" s="64"/>
      <c r="D45" s="65"/>
      <c r="E45" s="64"/>
      <c r="F45" s="66"/>
      <c r="G45" s="10" t="e">
        <f t="shared" si="0"/>
        <v>#DIV/0!</v>
      </c>
      <c r="H45" s="59"/>
      <c r="I45" s="59"/>
      <c r="J45" s="59"/>
      <c r="K45" s="67"/>
    </row>
    <row r="46" spans="1:13" s="5" customFormat="1" ht="24.95" customHeight="1">
      <c r="A46" s="9">
        <v>43</v>
      </c>
      <c r="B46" s="59" t="s">
        <v>285</v>
      </c>
      <c r="C46" s="64"/>
      <c r="D46" s="65"/>
      <c r="E46" s="64"/>
      <c r="F46" s="66"/>
      <c r="G46" s="10" t="e">
        <f t="shared" si="0"/>
        <v>#DIV/0!</v>
      </c>
      <c r="H46" s="59"/>
      <c r="I46" s="59"/>
      <c r="J46" s="59"/>
      <c r="K46" s="67"/>
    </row>
    <row r="47" spans="1:13" s="5" customFormat="1" ht="24.95" customHeight="1">
      <c r="A47" s="9">
        <v>44</v>
      </c>
      <c r="B47" s="59" t="s">
        <v>285</v>
      </c>
      <c r="C47" s="64"/>
      <c r="D47" s="65"/>
      <c r="E47" s="64"/>
      <c r="F47" s="66"/>
      <c r="G47" s="10" t="e">
        <f t="shared" si="0"/>
        <v>#DIV/0!</v>
      </c>
      <c r="H47" s="59"/>
      <c r="I47" s="59"/>
      <c r="J47" s="59"/>
      <c r="K47" s="67"/>
    </row>
    <row r="48" spans="1:13" s="5" customFormat="1" ht="24.95" customHeight="1">
      <c r="A48" s="9">
        <v>45</v>
      </c>
      <c r="B48" s="59" t="s">
        <v>285</v>
      </c>
      <c r="C48" s="64"/>
      <c r="D48" s="65"/>
      <c r="E48" s="64"/>
      <c r="F48" s="66"/>
      <c r="G48" s="10" t="e">
        <f t="shared" si="0"/>
        <v>#DIV/0!</v>
      </c>
      <c r="H48" s="59"/>
      <c r="I48" s="59"/>
      <c r="J48" s="59"/>
      <c r="K48" s="67"/>
      <c r="M48" s="6"/>
    </row>
    <row r="49" spans="1:13" s="5" customFormat="1" ht="24.95" customHeight="1">
      <c r="A49" s="9">
        <v>46</v>
      </c>
      <c r="B49" s="59" t="s">
        <v>285</v>
      </c>
      <c r="C49" s="64"/>
      <c r="D49" s="65"/>
      <c r="E49" s="64"/>
      <c r="F49" s="66"/>
      <c r="G49" s="10" t="e">
        <f t="shared" si="0"/>
        <v>#DIV/0!</v>
      </c>
      <c r="H49" s="59"/>
      <c r="I49" s="59"/>
      <c r="J49" s="59"/>
      <c r="K49" s="67"/>
    </row>
    <row r="50" spans="1:13" s="5" customFormat="1" ht="24.95" customHeight="1">
      <c r="A50" s="9">
        <v>47</v>
      </c>
      <c r="B50" s="59" t="s">
        <v>285</v>
      </c>
      <c r="C50" s="64"/>
      <c r="D50" s="65"/>
      <c r="E50" s="64"/>
      <c r="F50" s="66"/>
      <c r="G50" s="10" t="e">
        <f t="shared" si="0"/>
        <v>#DIV/0!</v>
      </c>
      <c r="H50" s="59"/>
      <c r="I50" s="59"/>
      <c r="J50" s="59"/>
      <c r="K50" s="67"/>
    </row>
    <row r="51" spans="1:13" s="5" customFormat="1" ht="24.95" customHeight="1">
      <c r="A51" s="9">
        <v>48</v>
      </c>
      <c r="B51" s="59" t="s">
        <v>285</v>
      </c>
      <c r="C51" s="64"/>
      <c r="D51" s="65"/>
      <c r="E51" s="64"/>
      <c r="F51" s="66"/>
      <c r="G51" s="10" t="e">
        <f t="shared" si="0"/>
        <v>#DIV/0!</v>
      </c>
      <c r="H51" s="59"/>
      <c r="I51" s="59"/>
      <c r="J51" s="59"/>
      <c r="K51" s="67"/>
    </row>
    <row r="52" spans="1:13" s="5" customFormat="1" ht="24.95" customHeight="1">
      <c r="A52" s="9">
        <v>49</v>
      </c>
      <c r="B52" s="59" t="s">
        <v>285</v>
      </c>
      <c r="C52" s="64"/>
      <c r="D52" s="65"/>
      <c r="E52" s="64"/>
      <c r="F52" s="66"/>
      <c r="G52" s="10" t="e">
        <f t="shared" si="0"/>
        <v>#DIV/0!</v>
      </c>
      <c r="H52" s="59"/>
      <c r="I52" s="59"/>
      <c r="J52" s="59"/>
      <c r="K52" s="67"/>
    </row>
    <row r="53" spans="1:13" s="5" customFormat="1" ht="24.95" customHeight="1">
      <c r="A53" s="9">
        <v>50</v>
      </c>
      <c r="B53" s="59" t="s">
        <v>285</v>
      </c>
      <c r="C53" s="64"/>
      <c r="D53" s="65"/>
      <c r="E53" s="64"/>
      <c r="F53" s="66"/>
      <c r="G53" s="10" t="e">
        <f t="shared" si="0"/>
        <v>#DIV/0!</v>
      </c>
      <c r="H53" s="59"/>
      <c r="I53" s="59"/>
      <c r="J53" s="59"/>
      <c r="K53" s="67"/>
    </row>
    <row r="54" spans="1:13" s="5" customFormat="1" ht="24.95" customHeight="1">
      <c r="A54" s="9">
        <v>51</v>
      </c>
      <c r="B54" s="59" t="s">
        <v>285</v>
      </c>
      <c r="C54" s="64"/>
      <c r="D54" s="65"/>
      <c r="E54" s="64"/>
      <c r="F54" s="66"/>
      <c r="G54" s="10" t="e">
        <f t="shared" si="0"/>
        <v>#DIV/0!</v>
      </c>
      <c r="H54" s="59"/>
      <c r="I54" s="59"/>
      <c r="J54" s="59"/>
      <c r="K54" s="67"/>
      <c r="M54" s="6"/>
    </row>
    <row r="55" spans="1:13" s="5" customFormat="1" ht="24.95" customHeight="1">
      <c r="A55" s="9">
        <v>52</v>
      </c>
      <c r="B55" s="59" t="s">
        <v>285</v>
      </c>
      <c r="C55" s="64"/>
      <c r="D55" s="65"/>
      <c r="E55" s="64"/>
      <c r="F55" s="66"/>
      <c r="G55" s="10" t="e">
        <f t="shared" si="0"/>
        <v>#DIV/0!</v>
      </c>
      <c r="H55" s="59"/>
      <c r="I55" s="59"/>
      <c r="J55" s="59"/>
      <c r="K55" s="67"/>
    </row>
    <row r="56" spans="1:13" s="5" customFormat="1" ht="24.95" customHeight="1">
      <c r="A56" s="9">
        <v>53</v>
      </c>
      <c r="B56" s="59" t="s">
        <v>285</v>
      </c>
      <c r="C56" s="64"/>
      <c r="D56" s="65"/>
      <c r="E56" s="64"/>
      <c r="F56" s="66"/>
      <c r="G56" s="10" t="e">
        <f t="shared" si="0"/>
        <v>#DIV/0!</v>
      </c>
      <c r="H56" s="59"/>
      <c r="I56" s="59"/>
      <c r="J56" s="59"/>
      <c r="K56" s="67"/>
    </row>
    <row r="57" spans="1:13" s="5" customFormat="1" ht="24.95" customHeight="1">
      <c r="A57" s="9">
        <v>54</v>
      </c>
      <c r="B57" s="59" t="s">
        <v>285</v>
      </c>
      <c r="C57" s="64"/>
      <c r="D57" s="65"/>
      <c r="E57" s="64"/>
      <c r="F57" s="66"/>
      <c r="G57" s="10" t="e">
        <f t="shared" si="0"/>
        <v>#DIV/0!</v>
      </c>
      <c r="H57" s="59"/>
      <c r="I57" s="59"/>
      <c r="J57" s="59"/>
      <c r="K57" s="67"/>
    </row>
    <row r="58" spans="1:13" s="5" customFormat="1" ht="24.95" customHeight="1">
      <c r="A58" s="9">
        <v>55</v>
      </c>
      <c r="B58" s="59" t="s">
        <v>285</v>
      </c>
      <c r="C58" s="64"/>
      <c r="D58" s="65"/>
      <c r="E58" s="64"/>
      <c r="F58" s="66"/>
      <c r="G58" s="10" t="e">
        <f t="shared" si="0"/>
        <v>#DIV/0!</v>
      </c>
      <c r="H58" s="59"/>
      <c r="I58" s="59"/>
      <c r="J58" s="59"/>
      <c r="K58" s="67"/>
    </row>
    <row r="59" spans="1:13" s="5" customFormat="1" ht="24.95" customHeight="1">
      <c r="A59" s="9">
        <v>56</v>
      </c>
      <c r="B59" s="59" t="s">
        <v>285</v>
      </c>
      <c r="C59" s="64"/>
      <c r="D59" s="65"/>
      <c r="E59" s="64"/>
      <c r="F59" s="66"/>
      <c r="G59" s="10" t="e">
        <f t="shared" si="0"/>
        <v>#DIV/0!</v>
      </c>
      <c r="H59" s="59"/>
      <c r="I59" s="59"/>
      <c r="J59" s="59"/>
      <c r="K59" s="67"/>
    </row>
    <row r="60" spans="1:13" s="5" customFormat="1" ht="24.95" customHeight="1">
      <c r="A60" s="9">
        <v>57</v>
      </c>
      <c r="B60" s="59" t="s">
        <v>285</v>
      </c>
      <c r="C60" s="64"/>
      <c r="D60" s="65"/>
      <c r="E60" s="64"/>
      <c r="F60" s="66"/>
      <c r="G60" s="10" t="e">
        <f t="shared" si="0"/>
        <v>#DIV/0!</v>
      </c>
      <c r="H60" s="59"/>
      <c r="I60" s="59"/>
      <c r="J60" s="59"/>
      <c r="K60" s="67"/>
      <c r="M60" s="6"/>
    </row>
    <row r="61" spans="1:13" s="5" customFormat="1" ht="24.95" customHeight="1">
      <c r="A61" s="9">
        <v>58</v>
      </c>
      <c r="B61" s="59" t="s">
        <v>285</v>
      </c>
      <c r="C61" s="64"/>
      <c r="D61" s="65"/>
      <c r="E61" s="64"/>
      <c r="F61" s="66"/>
      <c r="G61" s="10" t="e">
        <f t="shared" si="0"/>
        <v>#DIV/0!</v>
      </c>
      <c r="H61" s="59"/>
      <c r="I61" s="59"/>
      <c r="J61" s="59"/>
      <c r="K61" s="67"/>
    </row>
    <row r="62" spans="1:13" s="5" customFormat="1" ht="24.95" customHeight="1">
      <c r="A62" s="9">
        <v>59</v>
      </c>
      <c r="B62" s="59" t="s">
        <v>285</v>
      </c>
      <c r="C62" s="64"/>
      <c r="D62" s="65"/>
      <c r="E62" s="64"/>
      <c r="F62" s="66"/>
      <c r="G62" s="10" t="e">
        <f t="shared" si="0"/>
        <v>#DIV/0!</v>
      </c>
      <c r="H62" s="59"/>
      <c r="I62" s="59"/>
      <c r="J62" s="59"/>
      <c r="K62" s="67"/>
    </row>
    <row r="63" spans="1:13" s="5" customFormat="1" ht="24.95" customHeight="1">
      <c r="A63" s="9">
        <v>60</v>
      </c>
      <c r="B63" s="59" t="s">
        <v>285</v>
      </c>
      <c r="C63" s="64"/>
      <c r="D63" s="65"/>
      <c r="E63" s="64"/>
      <c r="F63" s="66"/>
      <c r="G63" s="10" t="e">
        <f t="shared" si="0"/>
        <v>#DIV/0!</v>
      </c>
      <c r="H63" s="59"/>
      <c r="I63" s="59"/>
      <c r="J63" s="59"/>
      <c r="K63" s="67"/>
    </row>
    <row r="64" spans="1:13" s="5" customFormat="1" ht="24.95" customHeight="1">
      <c r="A64" s="9">
        <v>61</v>
      </c>
      <c r="B64" s="59" t="s">
        <v>285</v>
      </c>
      <c r="C64" s="64"/>
      <c r="D64" s="65"/>
      <c r="E64" s="64"/>
      <c r="F64" s="66"/>
      <c r="G64" s="10" t="e">
        <f t="shared" si="0"/>
        <v>#DIV/0!</v>
      </c>
      <c r="H64" s="59"/>
      <c r="I64" s="59"/>
      <c r="J64" s="59"/>
      <c r="K64" s="67"/>
    </row>
    <row r="65" spans="1:11" s="5" customFormat="1" ht="24.95" customHeight="1">
      <c r="A65" s="9">
        <v>62</v>
      </c>
      <c r="B65" s="59" t="s">
        <v>285</v>
      </c>
      <c r="C65" s="64"/>
      <c r="D65" s="65"/>
      <c r="E65" s="64"/>
      <c r="F65" s="66"/>
      <c r="G65" s="10" t="e">
        <f t="shared" si="0"/>
        <v>#DIV/0!</v>
      </c>
      <c r="H65" s="59"/>
      <c r="I65" s="59"/>
      <c r="J65" s="59"/>
      <c r="K65" s="67"/>
    </row>
    <row r="66" spans="1:11" s="5" customFormat="1" ht="24.95" customHeight="1">
      <c r="A66" s="9">
        <v>63</v>
      </c>
      <c r="B66" s="59" t="s">
        <v>285</v>
      </c>
      <c r="C66" s="64"/>
      <c r="D66" s="65"/>
      <c r="E66" s="64"/>
      <c r="F66" s="66"/>
      <c r="G66" s="10" t="e">
        <f t="shared" si="0"/>
        <v>#DIV/0!</v>
      </c>
      <c r="H66" s="59"/>
      <c r="I66" s="59"/>
      <c r="J66" s="59"/>
      <c r="K66" s="67"/>
    </row>
    <row r="67" spans="1:11" s="5" customFormat="1" ht="24.95" customHeight="1">
      <c r="A67" s="9">
        <v>64</v>
      </c>
      <c r="B67" s="59" t="s">
        <v>285</v>
      </c>
      <c r="C67" s="64"/>
      <c r="D67" s="65"/>
      <c r="E67" s="64"/>
      <c r="F67" s="66"/>
      <c r="G67" s="10" t="e">
        <f t="shared" si="0"/>
        <v>#DIV/0!</v>
      </c>
      <c r="H67" s="59"/>
      <c r="I67" s="59"/>
      <c r="J67" s="59"/>
      <c r="K67" s="67"/>
    </row>
    <row r="68" spans="1:11" s="5" customFormat="1" ht="24.95" customHeight="1">
      <c r="A68" s="9">
        <v>65</v>
      </c>
      <c r="B68" s="59" t="s">
        <v>285</v>
      </c>
      <c r="C68" s="64"/>
      <c r="D68" s="65"/>
      <c r="E68" s="64"/>
      <c r="F68" s="66"/>
      <c r="G68" s="10" t="e">
        <f t="shared" si="0"/>
        <v>#DIV/0!</v>
      </c>
      <c r="H68" s="59"/>
      <c r="I68" s="59"/>
      <c r="J68" s="59"/>
      <c r="K68" s="67"/>
    </row>
    <row r="69" spans="1:11" s="5" customFormat="1" ht="24.95" customHeight="1">
      <c r="A69" s="9">
        <v>66</v>
      </c>
      <c r="B69" s="59" t="s">
        <v>285</v>
      </c>
      <c r="C69" s="64"/>
      <c r="D69" s="65"/>
      <c r="E69" s="64"/>
      <c r="F69" s="66"/>
      <c r="G69" s="10" t="e">
        <f t="shared" ref="G69:G132" si="1">E69/(F69*F69)</f>
        <v>#DIV/0!</v>
      </c>
      <c r="H69" s="59"/>
      <c r="I69" s="59"/>
      <c r="J69" s="59"/>
      <c r="K69" s="67"/>
    </row>
    <row r="70" spans="1:11" s="5" customFormat="1" ht="24.95" customHeight="1">
      <c r="A70" s="9">
        <v>67</v>
      </c>
      <c r="B70" s="59" t="s">
        <v>285</v>
      </c>
      <c r="C70" s="64"/>
      <c r="D70" s="65"/>
      <c r="E70" s="64"/>
      <c r="F70" s="66"/>
      <c r="G70" s="10" t="e">
        <f t="shared" si="1"/>
        <v>#DIV/0!</v>
      </c>
      <c r="H70" s="59"/>
      <c r="I70" s="59"/>
      <c r="J70" s="59"/>
      <c r="K70" s="67"/>
    </row>
    <row r="71" spans="1:11" s="5" customFormat="1" ht="24.95" customHeight="1">
      <c r="A71" s="9">
        <v>68</v>
      </c>
      <c r="B71" s="59" t="s">
        <v>285</v>
      </c>
      <c r="C71" s="64"/>
      <c r="D71" s="65"/>
      <c r="E71" s="64"/>
      <c r="F71" s="66"/>
      <c r="G71" s="10" t="e">
        <f t="shared" si="1"/>
        <v>#DIV/0!</v>
      </c>
      <c r="H71" s="59"/>
      <c r="I71" s="59"/>
      <c r="J71" s="59"/>
      <c r="K71" s="67"/>
    </row>
    <row r="72" spans="1:11" s="5" customFormat="1" ht="24.95" customHeight="1">
      <c r="A72" s="9">
        <v>69</v>
      </c>
      <c r="B72" s="59" t="s">
        <v>285</v>
      </c>
      <c r="C72" s="64"/>
      <c r="D72" s="65"/>
      <c r="E72" s="64"/>
      <c r="F72" s="66"/>
      <c r="G72" s="10" t="e">
        <f t="shared" si="1"/>
        <v>#DIV/0!</v>
      </c>
      <c r="H72" s="59"/>
      <c r="I72" s="59"/>
      <c r="J72" s="59"/>
      <c r="K72" s="67"/>
    </row>
    <row r="73" spans="1:11" s="5" customFormat="1" ht="24.95" customHeight="1">
      <c r="A73" s="9">
        <v>70</v>
      </c>
      <c r="B73" s="59" t="s">
        <v>285</v>
      </c>
      <c r="C73" s="64"/>
      <c r="D73" s="65"/>
      <c r="E73" s="64"/>
      <c r="F73" s="66"/>
      <c r="G73" s="10" t="e">
        <f t="shared" si="1"/>
        <v>#DIV/0!</v>
      </c>
      <c r="H73" s="59"/>
      <c r="I73" s="59"/>
      <c r="J73" s="59"/>
      <c r="K73" s="67"/>
    </row>
    <row r="74" spans="1:11" s="5" customFormat="1" ht="24.95" customHeight="1">
      <c r="A74" s="9">
        <v>71</v>
      </c>
      <c r="B74" s="59" t="s">
        <v>285</v>
      </c>
      <c r="C74" s="64"/>
      <c r="D74" s="65"/>
      <c r="E74" s="64"/>
      <c r="F74" s="66"/>
      <c r="G74" s="10" t="e">
        <f t="shared" si="1"/>
        <v>#DIV/0!</v>
      </c>
      <c r="H74" s="59"/>
      <c r="I74" s="59"/>
      <c r="J74" s="59"/>
      <c r="K74" s="67"/>
    </row>
    <row r="75" spans="1:11" s="5" customFormat="1" ht="24.95" customHeight="1">
      <c r="A75" s="9">
        <v>72</v>
      </c>
      <c r="B75" s="59" t="s">
        <v>285</v>
      </c>
      <c r="C75" s="64"/>
      <c r="D75" s="65"/>
      <c r="E75" s="64"/>
      <c r="F75" s="66"/>
      <c r="G75" s="10" t="e">
        <f t="shared" si="1"/>
        <v>#DIV/0!</v>
      </c>
      <c r="H75" s="59"/>
      <c r="I75" s="59"/>
      <c r="J75" s="59"/>
      <c r="K75" s="67"/>
    </row>
    <row r="76" spans="1:11" s="5" customFormat="1" ht="24.95" customHeight="1">
      <c r="A76" s="9">
        <v>73</v>
      </c>
      <c r="B76" s="59" t="s">
        <v>285</v>
      </c>
      <c r="C76" s="64"/>
      <c r="D76" s="65"/>
      <c r="E76" s="64"/>
      <c r="F76" s="66"/>
      <c r="G76" s="10" t="e">
        <f t="shared" si="1"/>
        <v>#DIV/0!</v>
      </c>
      <c r="H76" s="59"/>
      <c r="I76" s="59"/>
      <c r="J76" s="59"/>
      <c r="K76" s="67"/>
    </row>
    <row r="77" spans="1:11" s="5" customFormat="1" ht="24.95" customHeight="1">
      <c r="A77" s="9">
        <v>74</v>
      </c>
      <c r="B77" s="59" t="s">
        <v>285</v>
      </c>
      <c r="C77" s="64"/>
      <c r="D77" s="65"/>
      <c r="E77" s="64"/>
      <c r="F77" s="66"/>
      <c r="G77" s="10" t="e">
        <f t="shared" si="1"/>
        <v>#DIV/0!</v>
      </c>
      <c r="H77" s="59"/>
      <c r="I77" s="59"/>
      <c r="J77" s="59"/>
      <c r="K77" s="67"/>
    </row>
    <row r="78" spans="1:11" s="5" customFormat="1" ht="24.95" customHeight="1">
      <c r="A78" s="9">
        <v>75</v>
      </c>
      <c r="B78" s="59" t="s">
        <v>285</v>
      </c>
      <c r="C78" s="64"/>
      <c r="D78" s="65"/>
      <c r="E78" s="64"/>
      <c r="F78" s="66"/>
      <c r="G78" s="10" t="e">
        <f t="shared" si="1"/>
        <v>#DIV/0!</v>
      </c>
      <c r="H78" s="59"/>
      <c r="I78" s="59"/>
      <c r="J78" s="59"/>
      <c r="K78" s="67"/>
    </row>
    <row r="79" spans="1:11" s="5" customFormat="1" ht="24.95" customHeight="1">
      <c r="A79" s="9">
        <v>76</v>
      </c>
      <c r="B79" s="59" t="s">
        <v>285</v>
      </c>
      <c r="C79" s="64"/>
      <c r="D79" s="65"/>
      <c r="E79" s="64"/>
      <c r="F79" s="66"/>
      <c r="G79" s="10" t="e">
        <f t="shared" si="1"/>
        <v>#DIV/0!</v>
      </c>
      <c r="H79" s="59"/>
      <c r="I79" s="59"/>
      <c r="J79" s="59"/>
      <c r="K79" s="67"/>
    </row>
    <row r="80" spans="1:11" s="5" customFormat="1" ht="24.95" customHeight="1">
      <c r="A80" s="9">
        <v>77</v>
      </c>
      <c r="B80" s="59" t="s">
        <v>285</v>
      </c>
      <c r="C80" s="64"/>
      <c r="D80" s="65"/>
      <c r="E80" s="64"/>
      <c r="F80" s="66"/>
      <c r="G80" s="10" t="e">
        <f t="shared" si="1"/>
        <v>#DIV/0!</v>
      </c>
      <c r="H80" s="59"/>
      <c r="I80" s="59"/>
      <c r="J80" s="59"/>
      <c r="K80" s="67"/>
    </row>
    <row r="81" spans="1:11" s="5" customFormat="1" ht="24.95" customHeight="1">
      <c r="A81" s="9">
        <v>78</v>
      </c>
      <c r="B81" s="59" t="s">
        <v>285</v>
      </c>
      <c r="C81" s="64"/>
      <c r="D81" s="65"/>
      <c r="E81" s="64"/>
      <c r="F81" s="66"/>
      <c r="G81" s="10" t="e">
        <f t="shared" si="1"/>
        <v>#DIV/0!</v>
      </c>
      <c r="H81" s="59"/>
      <c r="I81" s="59"/>
      <c r="J81" s="59"/>
      <c r="K81" s="67"/>
    </row>
    <row r="82" spans="1:11" s="5" customFormat="1" ht="24.95" customHeight="1">
      <c r="A82" s="9">
        <v>79</v>
      </c>
      <c r="B82" s="59" t="s">
        <v>285</v>
      </c>
      <c r="C82" s="64"/>
      <c r="D82" s="65"/>
      <c r="E82" s="64"/>
      <c r="F82" s="66"/>
      <c r="G82" s="10" t="e">
        <f t="shared" si="1"/>
        <v>#DIV/0!</v>
      </c>
      <c r="H82" s="59"/>
      <c r="I82" s="59"/>
      <c r="J82" s="59"/>
      <c r="K82" s="67"/>
    </row>
    <row r="83" spans="1:11" s="5" customFormat="1" ht="24.95" customHeight="1">
      <c r="A83" s="9">
        <v>80</v>
      </c>
      <c r="B83" s="59" t="s">
        <v>285</v>
      </c>
      <c r="C83" s="64"/>
      <c r="D83" s="65"/>
      <c r="E83" s="64"/>
      <c r="F83" s="66"/>
      <c r="G83" s="10" t="e">
        <f t="shared" si="1"/>
        <v>#DIV/0!</v>
      </c>
      <c r="H83" s="59"/>
      <c r="I83" s="59"/>
      <c r="J83" s="59"/>
      <c r="K83" s="67"/>
    </row>
    <row r="84" spans="1:11" s="5" customFormat="1" ht="24.95" customHeight="1">
      <c r="A84" s="9">
        <v>81</v>
      </c>
      <c r="B84" s="59" t="s">
        <v>285</v>
      </c>
      <c r="C84" s="64"/>
      <c r="D84" s="65"/>
      <c r="E84" s="64"/>
      <c r="F84" s="66"/>
      <c r="G84" s="10" t="e">
        <f t="shared" si="1"/>
        <v>#DIV/0!</v>
      </c>
      <c r="H84" s="59"/>
      <c r="I84" s="59"/>
      <c r="J84" s="59"/>
      <c r="K84" s="67"/>
    </row>
    <row r="85" spans="1:11" s="5" customFormat="1" ht="24.95" customHeight="1">
      <c r="A85" s="9">
        <v>82</v>
      </c>
      <c r="B85" s="59" t="s">
        <v>285</v>
      </c>
      <c r="C85" s="64"/>
      <c r="D85" s="65"/>
      <c r="E85" s="64"/>
      <c r="F85" s="66"/>
      <c r="G85" s="10" t="e">
        <f t="shared" si="1"/>
        <v>#DIV/0!</v>
      </c>
      <c r="H85" s="59"/>
      <c r="I85" s="59"/>
      <c r="J85" s="59"/>
      <c r="K85" s="67"/>
    </row>
    <row r="86" spans="1:11" s="5" customFormat="1" ht="24.95" customHeight="1">
      <c r="A86" s="9">
        <v>83</v>
      </c>
      <c r="B86" s="59" t="s">
        <v>285</v>
      </c>
      <c r="C86" s="64"/>
      <c r="D86" s="65"/>
      <c r="E86" s="64"/>
      <c r="F86" s="66"/>
      <c r="G86" s="10" t="e">
        <f t="shared" si="1"/>
        <v>#DIV/0!</v>
      </c>
      <c r="H86" s="59"/>
      <c r="I86" s="59"/>
      <c r="J86" s="59"/>
      <c r="K86" s="67"/>
    </row>
    <row r="87" spans="1:11" s="5" customFormat="1" ht="24.95" customHeight="1">
      <c r="A87" s="9">
        <v>84</v>
      </c>
      <c r="B87" s="59" t="s">
        <v>285</v>
      </c>
      <c r="C87" s="64"/>
      <c r="D87" s="65"/>
      <c r="E87" s="64"/>
      <c r="F87" s="66"/>
      <c r="G87" s="10" t="e">
        <f t="shared" si="1"/>
        <v>#DIV/0!</v>
      </c>
      <c r="H87" s="59"/>
      <c r="I87" s="59"/>
      <c r="J87" s="59"/>
      <c r="K87" s="67"/>
    </row>
    <row r="88" spans="1:11" s="5" customFormat="1" ht="24.95" customHeight="1">
      <c r="A88" s="9">
        <v>85</v>
      </c>
      <c r="B88" s="59" t="s">
        <v>285</v>
      </c>
      <c r="C88" s="64"/>
      <c r="D88" s="65"/>
      <c r="E88" s="64"/>
      <c r="F88" s="66"/>
      <c r="G88" s="10" t="e">
        <f t="shared" si="1"/>
        <v>#DIV/0!</v>
      </c>
      <c r="H88" s="59"/>
      <c r="I88" s="59"/>
      <c r="J88" s="59"/>
      <c r="K88" s="67"/>
    </row>
    <row r="89" spans="1:11" s="5" customFormat="1" ht="24.95" customHeight="1">
      <c r="A89" s="9">
        <v>86</v>
      </c>
      <c r="B89" s="59" t="s">
        <v>285</v>
      </c>
      <c r="C89" s="64"/>
      <c r="D89" s="65"/>
      <c r="E89" s="64"/>
      <c r="F89" s="66"/>
      <c r="G89" s="10" t="e">
        <f t="shared" si="1"/>
        <v>#DIV/0!</v>
      </c>
      <c r="H89" s="59"/>
      <c r="I89" s="59"/>
      <c r="J89" s="59"/>
      <c r="K89" s="67"/>
    </row>
    <row r="90" spans="1:11" s="5" customFormat="1" ht="24.95" customHeight="1">
      <c r="A90" s="9">
        <v>87</v>
      </c>
      <c r="B90" s="59" t="s">
        <v>285</v>
      </c>
      <c r="C90" s="64"/>
      <c r="D90" s="65"/>
      <c r="E90" s="64"/>
      <c r="F90" s="66"/>
      <c r="G90" s="10" t="e">
        <f t="shared" si="1"/>
        <v>#DIV/0!</v>
      </c>
      <c r="H90" s="59"/>
      <c r="I90" s="59"/>
      <c r="J90" s="59"/>
      <c r="K90" s="67"/>
    </row>
    <row r="91" spans="1:11" s="5" customFormat="1" ht="24.95" customHeight="1">
      <c r="A91" s="9">
        <v>88</v>
      </c>
      <c r="B91" s="59" t="s">
        <v>285</v>
      </c>
      <c r="C91" s="64"/>
      <c r="D91" s="65"/>
      <c r="E91" s="64"/>
      <c r="F91" s="66"/>
      <c r="G91" s="10" t="e">
        <f t="shared" si="1"/>
        <v>#DIV/0!</v>
      </c>
      <c r="H91" s="59"/>
      <c r="I91" s="59"/>
      <c r="J91" s="59"/>
      <c r="K91" s="67"/>
    </row>
    <row r="92" spans="1:11" s="5" customFormat="1" ht="24.95" customHeight="1">
      <c r="A92" s="9">
        <v>89</v>
      </c>
      <c r="B92" s="59" t="s">
        <v>285</v>
      </c>
      <c r="C92" s="64"/>
      <c r="D92" s="65"/>
      <c r="E92" s="64"/>
      <c r="F92" s="66"/>
      <c r="G92" s="10" t="e">
        <f t="shared" si="1"/>
        <v>#DIV/0!</v>
      </c>
      <c r="H92" s="59"/>
      <c r="I92" s="59"/>
      <c r="J92" s="59"/>
      <c r="K92" s="67"/>
    </row>
    <row r="93" spans="1:11" s="5" customFormat="1" ht="24.95" customHeight="1">
      <c r="A93" s="9">
        <v>90</v>
      </c>
      <c r="B93" s="59" t="s">
        <v>285</v>
      </c>
      <c r="C93" s="64"/>
      <c r="D93" s="65"/>
      <c r="E93" s="64"/>
      <c r="F93" s="66"/>
      <c r="G93" s="10" t="e">
        <f t="shared" si="1"/>
        <v>#DIV/0!</v>
      </c>
      <c r="H93" s="59"/>
      <c r="I93" s="59"/>
      <c r="J93" s="59"/>
      <c r="K93" s="67"/>
    </row>
    <row r="94" spans="1:11" s="5" customFormat="1" ht="24.95" customHeight="1">
      <c r="A94" s="9">
        <v>91</v>
      </c>
      <c r="B94" s="59" t="s">
        <v>285</v>
      </c>
      <c r="C94" s="64"/>
      <c r="D94" s="65"/>
      <c r="E94" s="64"/>
      <c r="F94" s="66"/>
      <c r="G94" s="10" t="e">
        <f t="shared" si="1"/>
        <v>#DIV/0!</v>
      </c>
      <c r="H94" s="59"/>
      <c r="I94" s="59"/>
      <c r="J94" s="59"/>
      <c r="K94" s="67"/>
    </row>
    <row r="95" spans="1:11" s="5" customFormat="1" ht="24.95" customHeight="1">
      <c r="A95" s="9">
        <v>92</v>
      </c>
      <c r="B95" s="59" t="s">
        <v>285</v>
      </c>
      <c r="C95" s="64"/>
      <c r="D95" s="65"/>
      <c r="E95" s="64"/>
      <c r="F95" s="66"/>
      <c r="G95" s="10" t="e">
        <f t="shared" si="1"/>
        <v>#DIV/0!</v>
      </c>
      <c r="H95" s="59"/>
      <c r="I95" s="59"/>
      <c r="J95" s="59"/>
      <c r="K95" s="67"/>
    </row>
    <row r="96" spans="1:11" s="5" customFormat="1" ht="24.95" customHeight="1">
      <c r="A96" s="9">
        <v>93</v>
      </c>
      <c r="B96" s="59" t="s">
        <v>285</v>
      </c>
      <c r="C96" s="64"/>
      <c r="D96" s="65"/>
      <c r="E96" s="64"/>
      <c r="F96" s="66"/>
      <c r="G96" s="10" t="e">
        <f t="shared" si="1"/>
        <v>#DIV/0!</v>
      </c>
      <c r="H96" s="59"/>
      <c r="I96" s="59"/>
      <c r="J96" s="59"/>
      <c r="K96" s="67"/>
    </row>
    <row r="97" spans="1:11" s="5" customFormat="1" ht="24.95" customHeight="1">
      <c r="A97" s="9">
        <v>94</v>
      </c>
      <c r="B97" s="59" t="s">
        <v>285</v>
      </c>
      <c r="C97" s="64"/>
      <c r="D97" s="65"/>
      <c r="E97" s="64"/>
      <c r="F97" s="66"/>
      <c r="G97" s="10" t="e">
        <f t="shared" si="1"/>
        <v>#DIV/0!</v>
      </c>
      <c r="H97" s="59"/>
      <c r="I97" s="59"/>
      <c r="J97" s="59"/>
      <c r="K97" s="67"/>
    </row>
    <row r="98" spans="1:11" s="5" customFormat="1" ht="24.95" customHeight="1">
      <c r="A98" s="9">
        <v>95</v>
      </c>
      <c r="B98" s="59" t="s">
        <v>285</v>
      </c>
      <c r="C98" s="64"/>
      <c r="D98" s="65"/>
      <c r="E98" s="64"/>
      <c r="F98" s="66"/>
      <c r="G98" s="10" t="e">
        <f t="shared" si="1"/>
        <v>#DIV/0!</v>
      </c>
      <c r="H98" s="59"/>
      <c r="I98" s="59"/>
      <c r="J98" s="59"/>
      <c r="K98" s="67"/>
    </row>
    <row r="99" spans="1:11" s="5" customFormat="1" ht="24.95" customHeight="1">
      <c r="A99" s="9">
        <v>96</v>
      </c>
      <c r="B99" s="59" t="s">
        <v>285</v>
      </c>
      <c r="C99" s="64"/>
      <c r="D99" s="65"/>
      <c r="E99" s="64"/>
      <c r="F99" s="66"/>
      <c r="G99" s="10" t="e">
        <f t="shared" si="1"/>
        <v>#DIV/0!</v>
      </c>
      <c r="H99" s="59"/>
      <c r="I99" s="59"/>
      <c r="J99" s="59"/>
      <c r="K99" s="67"/>
    </row>
    <row r="100" spans="1:11" s="5" customFormat="1" ht="24.95" customHeight="1">
      <c r="A100" s="9">
        <v>97</v>
      </c>
      <c r="B100" s="59" t="s">
        <v>285</v>
      </c>
      <c r="C100" s="64"/>
      <c r="D100" s="65"/>
      <c r="E100" s="64"/>
      <c r="F100" s="66"/>
      <c r="G100" s="10" t="e">
        <f t="shared" si="1"/>
        <v>#DIV/0!</v>
      </c>
      <c r="H100" s="59"/>
      <c r="I100" s="59"/>
      <c r="J100" s="59"/>
      <c r="K100" s="67"/>
    </row>
    <row r="101" spans="1:11" s="5" customFormat="1" ht="24.95" customHeight="1">
      <c r="A101" s="9">
        <v>98</v>
      </c>
      <c r="B101" s="59" t="s">
        <v>285</v>
      </c>
      <c r="C101" s="64"/>
      <c r="D101" s="65"/>
      <c r="E101" s="64"/>
      <c r="F101" s="66"/>
      <c r="G101" s="10" t="e">
        <f t="shared" si="1"/>
        <v>#DIV/0!</v>
      </c>
      <c r="H101" s="59"/>
      <c r="I101" s="59"/>
      <c r="J101" s="59"/>
      <c r="K101" s="67"/>
    </row>
    <row r="102" spans="1:11" s="5" customFormat="1" ht="24.95" customHeight="1">
      <c r="A102" s="9">
        <v>99</v>
      </c>
      <c r="B102" s="59" t="s">
        <v>285</v>
      </c>
      <c r="C102" s="64"/>
      <c r="D102" s="65"/>
      <c r="E102" s="64"/>
      <c r="F102" s="66"/>
      <c r="G102" s="10" t="e">
        <f t="shared" si="1"/>
        <v>#DIV/0!</v>
      </c>
      <c r="H102" s="59"/>
      <c r="I102" s="59"/>
      <c r="J102" s="59"/>
      <c r="K102" s="67"/>
    </row>
    <row r="103" spans="1:11" s="5" customFormat="1" ht="24.95" customHeight="1">
      <c r="A103" s="9">
        <v>100</v>
      </c>
      <c r="B103" s="59" t="s">
        <v>285</v>
      </c>
      <c r="C103" s="64"/>
      <c r="D103" s="65"/>
      <c r="E103" s="64"/>
      <c r="F103" s="66"/>
      <c r="G103" s="10" t="e">
        <f t="shared" si="1"/>
        <v>#DIV/0!</v>
      </c>
      <c r="H103" s="59"/>
      <c r="I103" s="59"/>
      <c r="J103" s="59"/>
      <c r="K103" s="67"/>
    </row>
    <row r="104" spans="1:11" s="5" customFormat="1" ht="24.95" customHeight="1">
      <c r="A104" s="9">
        <v>101</v>
      </c>
      <c r="B104" s="59" t="s">
        <v>285</v>
      </c>
      <c r="C104" s="64"/>
      <c r="D104" s="65"/>
      <c r="E104" s="64"/>
      <c r="F104" s="66"/>
      <c r="G104" s="10" t="e">
        <f t="shared" si="1"/>
        <v>#DIV/0!</v>
      </c>
      <c r="H104" s="59"/>
      <c r="I104" s="59"/>
      <c r="J104" s="59"/>
      <c r="K104" s="67"/>
    </row>
    <row r="105" spans="1:11" s="5" customFormat="1" ht="24.95" customHeight="1">
      <c r="A105" s="9">
        <v>102</v>
      </c>
      <c r="B105" s="59" t="s">
        <v>285</v>
      </c>
      <c r="C105" s="64"/>
      <c r="D105" s="65"/>
      <c r="E105" s="64"/>
      <c r="F105" s="66"/>
      <c r="G105" s="10" t="e">
        <f t="shared" si="1"/>
        <v>#DIV/0!</v>
      </c>
      <c r="H105" s="59"/>
      <c r="I105" s="59"/>
      <c r="J105" s="59"/>
      <c r="K105" s="67"/>
    </row>
    <row r="106" spans="1:11" s="5" customFormat="1" ht="24.95" customHeight="1">
      <c r="A106" s="9">
        <v>103</v>
      </c>
      <c r="B106" s="59" t="s">
        <v>285</v>
      </c>
      <c r="C106" s="64"/>
      <c r="D106" s="65"/>
      <c r="E106" s="64"/>
      <c r="F106" s="66"/>
      <c r="G106" s="10" t="e">
        <f t="shared" si="1"/>
        <v>#DIV/0!</v>
      </c>
      <c r="H106" s="59"/>
      <c r="I106" s="59"/>
      <c r="J106" s="59"/>
      <c r="K106" s="67"/>
    </row>
    <row r="107" spans="1:11" s="5" customFormat="1" ht="24.95" customHeight="1">
      <c r="A107" s="9">
        <v>104</v>
      </c>
      <c r="B107" s="59" t="s">
        <v>285</v>
      </c>
      <c r="C107" s="64"/>
      <c r="D107" s="65"/>
      <c r="E107" s="64"/>
      <c r="F107" s="66"/>
      <c r="G107" s="10" t="e">
        <f t="shared" si="1"/>
        <v>#DIV/0!</v>
      </c>
      <c r="H107" s="59"/>
      <c r="I107" s="59"/>
      <c r="J107" s="59"/>
      <c r="K107" s="67"/>
    </row>
    <row r="108" spans="1:11" s="5" customFormat="1" ht="24.95" customHeight="1">
      <c r="A108" s="9">
        <v>105</v>
      </c>
      <c r="B108" s="59" t="s">
        <v>285</v>
      </c>
      <c r="C108" s="64"/>
      <c r="D108" s="65"/>
      <c r="E108" s="64"/>
      <c r="F108" s="66"/>
      <c r="G108" s="10" t="e">
        <f t="shared" si="1"/>
        <v>#DIV/0!</v>
      </c>
      <c r="H108" s="59"/>
      <c r="I108" s="59"/>
      <c r="J108" s="59"/>
      <c r="K108" s="67"/>
    </row>
    <row r="109" spans="1:11" s="5" customFormat="1" ht="24.95" customHeight="1">
      <c r="A109" s="9">
        <v>106</v>
      </c>
      <c r="B109" s="59" t="s">
        <v>285</v>
      </c>
      <c r="C109" s="64"/>
      <c r="D109" s="65"/>
      <c r="E109" s="64"/>
      <c r="F109" s="66"/>
      <c r="G109" s="10" t="e">
        <f t="shared" si="1"/>
        <v>#DIV/0!</v>
      </c>
      <c r="H109" s="59"/>
      <c r="I109" s="59"/>
      <c r="J109" s="59"/>
      <c r="K109" s="67"/>
    </row>
    <row r="110" spans="1:11" s="5" customFormat="1" ht="24.95" customHeight="1">
      <c r="A110" s="9">
        <v>107</v>
      </c>
      <c r="B110" s="59" t="s">
        <v>285</v>
      </c>
      <c r="C110" s="64"/>
      <c r="D110" s="65"/>
      <c r="E110" s="64"/>
      <c r="F110" s="66"/>
      <c r="G110" s="10" t="e">
        <f t="shared" si="1"/>
        <v>#DIV/0!</v>
      </c>
      <c r="H110" s="59"/>
      <c r="I110" s="59"/>
      <c r="J110" s="59"/>
      <c r="K110" s="67"/>
    </row>
    <row r="111" spans="1:11" s="5" customFormat="1" ht="24.95" customHeight="1">
      <c r="A111" s="9">
        <v>108</v>
      </c>
      <c r="B111" s="59" t="s">
        <v>285</v>
      </c>
      <c r="C111" s="64"/>
      <c r="D111" s="65"/>
      <c r="E111" s="64"/>
      <c r="F111" s="66"/>
      <c r="G111" s="10" t="e">
        <f t="shared" si="1"/>
        <v>#DIV/0!</v>
      </c>
      <c r="H111" s="59"/>
      <c r="I111" s="59"/>
      <c r="J111" s="59"/>
      <c r="K111" s="67"/>
    </row>
    <row r="112" spans="1:11" s="5" customFormat="1" ht="24.95" customHeight="1">
      <c r="A112" s="9">
        <v>109</v>
      </c>
      <c r="B112" s="59" t="s">
        <v>285</v>
      </c>
      <c r="C112" s="64"/>
      <c r="D112" s="65"/>
      <c r="E112" s="64"/>
      <c r="F112" s="66"/>
      <c r="G112" s="10" t="e">
        <f t="shared" si="1"/>
        <v>#DIV/0!</v>
      </c>
      <c r="H112" s="59"/>
      <c r="I112" s="59"/>
      <c r="J112" s="59"/>
      <c r="K112" s="67"/>
    </row>
    <row r="113" spans="1:11" s="5" customFormat="1" ht="24.95" customHeight="1">
      <c r="A113" s="9">
        <v>110</v>
      </c>
      <c r="B113" s="59" t="s">
        <v>285</v>
      </c>
      <c r="C113" s="64"/>
      <c r="D113" s="65"/>
      <c r="E113" s="64"/>
      <c r="F113" s="66"/>
      <c r="G113" s="10" t="e">
        <f t="shared" si="1"/>
        <v>#DIV/0!</v>
      </c>
      <c r="H113" s="59"/>
      <c r="I113" s="59"/>
      <c r="J113" s="59"/>
      <c r="K113" s="67"/>
    </row>
    <row r="114" spans="1:11" s="5" customFormat="1" ht="24.95" customHeight="1">
      <c r="A114" s="9">
        <v>111</v>
      </c>
      <c r="B114" s="59" t="s">
        <v>285</v>
      </c>
      <c r="C114" s="64"/>
      <c r="D114" s="65"/>
      <c r="E114" s="64"/>
      <c r="F114" s="66"/>
      <c r="G114" s="10" t="e">
        <f t="shared" si="1"/>
        <v>#DIV/0!</v>
      </c>
      <c r="H114" s="59"/>
      <c r="I114" s="59"/>
      <c r="J114" s="59"/>
      <c r="K114" s="67"/>
    </row>
    <row r="115" spans="1:11" s="5" customFormat="1" ht="24.95" customHeight="1">
      <c r="A115" s="9">
        <v>112</v>
      </c>
      <c r="B115" s="59" t="s">
        <v>285</v>
      </c>
      <c r="C115" s="64"/>
      <c r="D115" s="65"/>
      <c r="E115" s="64"/>
      <c r="F115" s="66"/>
      <c r="G115" s="10" t="e">
        <f t="shared" si="1"/>
        <v>#DIV/0!</v>
      </c>
      <c r="H115" s="59"/>
      <c r="I115" s="59"/>
      <c r="J115" s="59"/>
      <c r="K115" s="67"/>
    </row>
    <row r="116" spans="1:11" s="5" customFormat="1" ht="24.95" customHeight="1">
      <c r="A116" s="9">
        <v>113</v>
      </c>
      <c r="B116" s="59" t="s">
        <v>285</v>
      </c>
      <c r="C116" s="64"/>
      <c r="D116" s="65"/>
      <c r="E116" s="64"/>
      <c r="F116" s="66"/>
      <c r="G116" s="10" t="e">
        <f t="shared" si="1"/>
        <v>#DIV/0!</v>
      </c>
      <c r="H116" s="59"/>
      <c r="I116" s="59"/>
      <c r="J116" s="59"/>
      <c r="K116" s="67"/>
    </row>
    <row r="117" spans="1:11" s="5" customFormat="1" ht="24.95" customHeight="1">
      <c r="A117" s="9">
        <v>114</v>
      </c>
      <c r="B117" s="59" t="s">
        <v>285</v>
      </c>
      <c r="C117" s="64"/>
      <c r="D117" s="65"/>
      <c r="E117" s="64"/>
      <c r="F117" s="66"/>
      <c r="G117" s="10" t="e">
        <f t="shared" si="1"/>
        <v>#DIV/0!</v>
      </c>
      <c r="H117" s="59"/>
      <c r="I117" s="59"/>
      <c r="J117" s="59"/>
      <c r="K117" s="67"/>
    </row>
    <row r="118" spans="1:11" s="5" customFormat="1" ht="24.95" customHeight="1">
      <c r="A118" s="9">
        <v>115</v>
      </c>
      <c r="B118" s="59" t="s">
        <v>285</v>
      </c>
      <c r="C118" s="64"/>
      <c r="D118" s="65"/>
      <c r="E118" s="64"/>
      <c r="F118" s="66"/>
      <c r="G118" s="10" t="e">
        <f t="shared" si="1"/>
        <v>#DIV/0!</v>
      </c>
      <c r="H118" s="59"/>
      <c r="I118" s="59"/>
      <c r="J118" s="59"/>
      <c r="K118" s="67"/>
    </row>
    <row r="119" spans="1:11" s="5" customFormat="1" ht="24.95" customHeight="1">
      <c r="A119" s="9">
        <v>116</v>
      </c>
      <c r="B119" s="59" t="s">
        <v>285</v>
      </c>
      <c r="C119" s="64"/>
      <c r="D119" s="65"/>
      <c r="E119" s="64"/>
      <c r="F119" s="66"/>
      <c r="G119" s="10" t="e">
        <f t="shared" si="1"/>
        <v>#DIV/0!</v>
      </c>
      <c r="H119" s="59"/>
      <c r="I119" s="59"/>
      <c r="J119" s="59"/>
      <c r="K119" s="67"/>
    </row>
    <row r="120" spans="1:11" s="5" customFormat="1" ht="24.95" customHeight="1">
      <c r="A120" s="9">
        <v>117</v>
      </c>
      <c r="B120" s="59" t="s">
        <v>285</v>
      </c>
      <c r="C120" s="64"/>
      <c r="D120" s="65"/>
      <c r="E120" s="64"/>
      <c r="F120" s="66"/>
      <c r="G120" s="10" t="e">
        <f t="shared" si="1"/>
        <v>#DIV/0!</v>
      </c>
      <c r="H120" s="59"/>
      <c r="I120" s="59"/>
      <c r="J120" s="59"/>
      <c r="K120" s="67"/>
    </row>
    <row r="121" spans="1:11" s="5" customFormat="1" ht="24.95" customHeight="1">
      <c r="A121" s="9">
        <v>118</v>
      </c>
      <c r="B121" s="59" t="s">
        <v>285</v>
      </c>
      <c r="C121" s="64"/>
      <c r="D121" s="65"/>
      <c r="E121" s="64"/>
      <c r="F121" s="66"/>
      <c r="G121" s="10" t="e">
        <f t="shared" si="1"/>
        <v>#DIV/0!</v>
      </c>
      <c r="H121" s="59"/>
      <c r="I121" s="59"/>
      <c r="J121" s="59"/>
      <c r="K121" s="67"/>
    </row>
    <row r="122" spans="1:11" s="5" customFormat="1" ht="24.95" customHeight="1">
      <c r="A122" s="9">
        <v>119</v>
      </c>
      <c r="B122" s="59" t="s">
        <v>285</v>
      </c>
      <c r="C122" s="64"/>
      <c r="D122" s="65"/>
      <c r="E122" s="64"/>
      <c r="F122" s="66"/>
      <c r="G122" s="10" t="e">
        <f t="shared" si="1"/>
        <v>#DIV/0!</v>
      </c>
      <c r="H122" s="59"/>
      <c r="I122" s="59"/>
      <c r="J122" s="59"/>
      <c r="K122" s="67"/>
    </row>
    <row r="123" spans="1:11" s="5" customFormat="1" ht="24.95" customHeight="1">
      <c r="A123" s="9">
        <v>120</v>
      </c>
      <c r="B123" s="59" t="s">
        <v>285</v>
      </c>
      <c r="C123" s="64"/>
      <c r="D123" s="65"/>
      <c r="E123" s="64"/>
      <c r="F123" s="66"/>
      <c r="G123" s="10" t="e">
        <f t="shared" si="1"/>
        <v>#DIV/0!</v>
      </c>
      <c r="H123" s="59"/>
      <c r="I123" s="59"/>
      <c r="J123" s="59"/>
      <c r="K123" s="67"/>
    </row>
    <row r="124" spans="1:11" s="5" customFormat="1" ht="24.95" customHeight="1">
      <c r="A124" s="9">
        <v>121</v>
      </c>
      <c r="B124" s="59" t="s">
        <v>285</v>
      </c>
      <c r="C124" s="64"/>
      <c r="D124" s="65"/>
      <c r="E124" s="64"/>
      <c r="F124" s="66"/>
      <c r="G124" s="10" t="e">
        <f t="shared" si="1"/>
        <v>#DIV/0!</v>
      </c>
      <c r="H124" s="59"/>
      <c r="I124" s="59"/>
      <c r="J124" s="59"/>
      <c r="K124" s="67"/>
    </row>
    <row r="125" spans="1:11" s="5" customFormat="1" ht="24.95" customHeight="1">
      <c r="A125" s="9">
        <v>122</v>
      </c>
      <c r="B125" s="59" t="s">
        <v>285</v>
      </c>
      <c r="C125" s="64"/>
      <c r="D125" s="65"/>
      <c r="E125" s="64"/>
      <c r="F125" s="66"/>
      <c r="G125" s="10" t="e">
        <f t="shared" si="1"/>
        <v>#DIV/0!</v>
      </c>
      <c r="H125" s="59"/>
      <c r="I125" s="59"/>
      <c r="J125" s="59"/>
      <c r="K125" s="67"/>
    </row>
    <row r="126" spans="1:11" s="5" customFormat="1" ht="24.95" customHeight="1">
      <c r="A126" s="9">
        <v>123</v>
      </c>
      <c r="B126" s="59" t="s">
        <v>285</v>
      </c>
      <c r="C126" s="64"/>
      <c r="D126" s="65"/>
      <c r="E126" s="64"/>
      <c r="F126" s="66"/>
      <c r="G126" s="10" t="e">
        <f t="shared" si="1"/>
        <v>#DIV/0!</v>
      </c>
      <c r="H126" s="59"/>
      <c r="I126" s="59"/>
      <c r="J126" s="59"/>
      <c r="K126" s="67"/>
    </row>
    <row r="127" spans="1:11" s="5" customFormat="1" ht="24.95" customHeight="1">
      <c r="A127" s="9">
        <v>124</v>
      </c>
      <c r="B127" s="59" t="s">
        <v>285</v>
      </c>
      <c r="C127" s="64"/>
      <c r="D127" s="65"/>
      <c r="E127" s="64"/>
      <c r="F127" s="66"/>
      <c r="G127" s="10" t="e">
        <f t="shared" si="1"/>
        <v>#DIV/0!</v>
      </c>
      <c r="H127" s="59"/>
      <c r="I127" s="59"/>
      <c r="J127" s="59"/>
      <c r="K127" s="67"/>
    </row>
    <row r="128" spans="1:11" s="5" customFormat="1" ht="24.95" customHeight="1">
      <c r="A128" s="9">
        <v>125</v>
      </c>
      <c r="B128" s="59" t="s">
        <v>285</v>
      </c>
      <c r="C128" s="64"/>
      <c r="D128" s="65"/>
      <c r="E128" s="64"/>
      <c r="F128" s="66"/>
      <c r="G128" s="10" t="e">
        <f t="shared" si="1"/>
        <v>#DIV/0!</v>
      </c>
      <c r="H128" s="59"/>
      <c r="I128" s="59"/>
      <c r="J128" s="59"/>
      <c r="K128" s="67"/>
    </row>
    <row r="129" spans="1:11" s="5" customFormat="1" ht="24.95" customHeight="1">
      <c r="A129" s="9">
        <v>126</v>
      </c>
      <c r="B129" s="59" t="s">
        <v>285</v>
      </c>
      <c r="C129" s="64"/>
      <c r="D129" s="65"/>
      <c r="E129" s="64"/>
      <c r="F129" s="66"/>
      <c r="G129" s="10" t="e">
        <f t="shared" si="1"/>
        <v>#DIV/0!</v>
      </c>
      <c r="H129" s="59"/>
      <c r="I129" s="59"/>
      <c r="J129" s="59"/>
      <c r="K129" s="67"/>
    </row>
    <row r="130" spans="1:11" s="5" customFormat="1" ht="24.95" customHeight="1">
      <c r="A130" s="9">
        <v>127</v>
      </c>
      <c r="B130" s="59" t="s">
        <v>285</v>
      </c>
      <c r="C130" s="64"/>
      <c r="D130" s="65"/>
      <c r="E130" s="64"/>
      <c r="F130" s="66"/>
      <c r="G130" s="10" t="e">
        <f t="shared" si="1"/>
        <v>#DIV/0!</v>
      </c>
      <c r="H130" s="59"/>
      <c r="I130" s="59"/>
      <c r="J130" s="59"/>
      <c r="K130" s="67"/>
    </row>
    <row r="131" spans="1:11" s="5" customFormat="1" ht="24.95" customHeight="1">
      <c r="A131" s="9">
        <v>128</v>
      </c>
      <c r="B131" s="59" t="s">
        <v>285</v>
      </c>
      <c r="C131" s="64"/>
      <c r="D131" s="65"/>
      <c r="E131" s="64"/>
      <c r="F131" s="66"/>
      <c r="G131" s="10" t="e">
        <f t="shared" si="1"/>
        <v>#DIV/0!</v>
      </c>
      <c r="H131" s="59"/>
      <c r="I131" s="59"/>
      <c r="J131" s="59"/>
      <c r="K131" s="67"/>
    </row>
    <row r="132" spans="1:11" s="5" customFormat="1" ht="24.95" customHeight="1">
      <c r="A132" s="9">
        <v>129</v>
      </c>
      <c r="B132" s="59" t="s">
        <v>285</v>
      </c>
      <c r="C132" s="64"/>
      <c r="D132" s="65"/>
      <c r="E132" s="64"/>
      <c r="F132" s="66"/>
      <c r="G132" s="10" t="e">
        <f t="shared" si="1"/>
        <v>#DIV/0!</v>
      </c>
      <c r="H132" s="59"/>
      <c r="I132" s="59"/>
      <c r="J132" s="59"/>
      <c r="K132" s="67"/>
    </row>
    <row r="133" spans="1:11" s="5" customFormat="1" ht="24.95" customHeight="1">
      <c r="A133" s="9">
        <v>130</v>
      </c>
      <c r="B133" s="59" t="s">
        <v>285</v>
      </c>
      <c r="C133" s="64"/>
      <c r="D133" s="65"/>
      <c r="E133" s="64"/>
      <c r="F133" s="66"/>
      <c r="G133" s="10" t="e">
        <f t="shared" ref="G133:G196" si="2">E133/(F133*F133)</f>
        <v>#DIV/0!</v>
      </c>
      <c r="H133" s="59"/>
      <c r="I133" s="59"/>
      <c r="J133" s="59"/>
      <c r="K133" s="67"/>
    </row>
    <row r="134" spans="1:11" s="5" customFormat="1" ht="24.95" customHeight="1">
      <c r="A134" s="9">
        <v>131</v>
      </c>
      <c r="B134" s="59" t="s">
        <v>285</v>
      </c>
      <c r="C134" s="64"/>
      <c r="D134" s="65"/>
      <c r="E134" s="64"/>
      <c r="F134" s="66"/>
      <c r="G134" s="10" t="e">
        <f t="shared" si="2"/>
        <v>#DIV/0!</v>
      </c>
      <c r="H134" s="59"/>
      <c r="I134" s="59"/>
      <c r="J134" s="59"/>
      <c r="K134" s="67"/>
    </row>
    <row r="135" spans="1:11" s="5" customFormat="1" ht="24.95" customHeight="1">
      <c r="A135" s="9">
        <v>132</v>
      </c>
      <c r="B135" s="59" t="s">
        <v>285</v>
      </c>
      <c r="C135" s="64"/>
      <c r="D135" s="65"/>
      <c r="E135" s="64"/>
      <c r="F135" s="66"/>
      <c r="G135" s="10" t="e">
        <f t="shared" si="2"/>
        <v>#DIV/0!</v>
      </c>
      <c r="H135" s="59"/>
      <c r="I135" s="59"/>
      <c r="J135" s="59"/>
      <c r="K135" s="67"/>
    </row>
    <row r="136" spans="1:11" s="5" customFormat="1" ht="24.95" customHeight="1">
      <c r="A136" s="9">
        <v>133</v>
      </c>
      <c r="B136" s="59" t="s">
        <v>285</v>
      </c>
      <c r="C136" s="64"/>
      <c r="D136" s="65"/>
      <c r="E136" s="64"/>
      <c r="F136" s="66"/>
      <c r="G136" s="10" t="e">
        <f t="shared" si="2"/>
        <v>#DIV/0!</v>
      </c>
      <c r="H136" s="59"/>
      <c r="I136" s="59"/>
      <c r="J136" s="59"/>
      <c r="K136" s="67"/>
    </row>
    <row r="137" spans="1:11" s="5" customFormat="1" ht="24.95" customHeight="1">
      <c r="A137" s="9">
        <v>134</v>
      </c>
      <c r="B137" s="59" t="s">
        <v>285</v>
      </c>
      <c r="C137" s="64"/>
      <c r="D137" s="65"/>
      <c r="E137" s="64"/>
      <c r="F137" s="66"/>
      <c r="G137" s="10" t="e">
        <f t="shared" si="2"/>
        <v>#DIV/0!</v>
      </c>
      <c r="H137" s="59"/>
      <c r="I137" s="59"/>
      <c r="J137" s="59"/>
      <c r="K137" s="67"/>
    </row>
    <row r="138" spans="1:11" s="5" customFormat="1" ht="24.95" customHeight="1">
      <c r="A138" s="9">
        <v>135</v>
      </c>
      <c r="B138" s="59" t="s">
        <v>285</v>
      </c>
      <c r="C138" s="64"/>
      <c r="D138" s="65"/>
      <c r="E138" s="64"/>
      <c r="F138" s="66"/>
      <c r="G138" s="10" t="e">
        <f t="shared" si="2"/>
        <v>#DIV/0!</v>
      </c>
      <c r="H138" s="59"/>
      <c r="I138" s="59"/>
      <c r="J138" s="59"/>
      <c r="K138" s="67"/>
    </row>
    <row r="139" spans="1:11" s="5" customFormat="1" ht="24.95" customHeight="1">
      <c r="A139" s="9">
        <v>136</v>
      </c>
      <c r="B139" s="59" t="s">
        <v>285</v>
      </c>
      <c r="C139" s="64"/>
      <c r="D139" s="65"/>
      <c r="E139" s="64"/>
      <c r="F139" s="66"/>
      <c r="G139" s="10" t="e">
        <f t="shared" si="2"/>
        <v>#DIV/0!</v>
      </c>
      <c r="H139" s="59"/>
      <c r="I139" s="59"/>
      <c r="J139" s="59"/>
      <c r="K139" s="67"/>
    </row>
    <row r="140" spans="1:11" s="5" customFormat="1" ht="24.95" customHeight="1">
      <c r="A140" s="9">
        <v>137</v>
      </c>
      <c r="B140" s="59" t="s">
        <v>285</v>
      </c>
      <c r="C140" s="64"/>
      <c r="D140" s="65"/>
      <c r="E140" s="64"/>
      <c r="F140" s="66"/>
      <c r="G140" s="10" t="e">
        <f t="shared" si="2"/>
        <v>#DIV/0!</v>
      </c>
      <c r="H140" s="59"/>
      <c r="I140" s="59"/>
      <c r="J140" s="59"/>
      <c r="K140" s="67"/>
    </row>
    <row r="141" spans="1:11" s="5" customFormat="1" ht="24.95" customHeight="1">
      <c r="A141" s="9">
        <v>138</v>
      </c>
      <c r="B141" s="59" t="s">
        <v>285</v>
      </c>
      <c r="C141" s="64"/>
      <c r="D141" s="65"/>
      <c r="E141" s="64"/>
      <c r="F141" s="66"/>
      <c r="G141" s="10" t="e">
        <f t="shared" si="2"/>
        <v>#DIV/0!</v>
      </c>
      <c r="H141" s="59"/>
      <c r="I141" s="59"/>
      <c r="J141" s="59"/>
      <c r="K141" s="67"/>
    </row>
    <row r="142" spans="1:11" s="5" customFormat="1" ht="24.95" customHeight="1">
      <c r="A142" s="9">
        <v>139</v>
      </c>
      <c r="B142" s="59" t="s">
        <v>285</v>
      </c>
      <c r="C142" s="64"/>
      <c r="D142" s="65"/>
      <c r="E142" s="64"/>
      <c r="F142" s="66"/>
      <c r="G142" s="10" t="e">
        <f t="shared" si="2"/>
        <v>#DIV/0!</v>
      </c>
      <c r="H142" s="59"/>
      <c r="I142" s="59"/>
      <c r="J142" s="59"/>
      <c r="K142" s="67"/>
    </row>
    <row r="143" spans="1:11" s="5" customFormat="1" ht="24.95" customHeight="1">
      <c r="A143" s="9">
        <v>140</v>
      </c>
      <c r="B143" s="59" t="s">
        <v>285</v>
      </c>
      <c r="C143" s="64"/>
      <c r="D143" s="65"/>
      <c r="E143" s="64"/>
      <c r="F143" s="66"/>
      <c r="G143" s="10" t="e">
        <f t="shared" si="2"/>
        <v>#DIV/0!</v>
      </c>
      <c r="H143" s="59"/>
      <c r="I143" s="59"/>
      <c r="J143" s="59"/>
      <c r="K143" s="67"/>
    </row>
    <row r="144" spans="1:11" s="5" customFormat="1" ht="24.95" customHeight="1">
      <c r="A144" s="9">
        <v>141</v>
      </c>
      <c r="B144" s="59" t="s">
        <v>285</v>
      </c>
      <c r="C144" s="64"/>
      <c r="D144" s="65"/>
      <c r="E144" s="64"/>
      <c r="F144" s="66"/>
      <c r="G144" s="10" t="e">
        <f t="shared" si="2"/>
        <v>#DIV/0!</v>
      </c>
      <c r="H144" s="59"/>
      <c r="I144" s="59"/>
      <c r="J144" s="59"/>
      <c r="K144" s="67"/>
    </row>
    <row r="145" spans="1:11" s="5" customFormat="1" ht="24.95" customHeight="1">
      <c r="A145" s="9">
        <v>142</v>
      </c>
      <c r="B145" s="59" t="s">
        <v>285</v>
      </c>
      <c r="C145" s="64"/>
      <c r="D145" s="65"/>
      <c r="E145" s="64"/>
      <c r="F145" s="66"/>
      <c r="G145" s="10" t="e">
        <f t="shared" si="2"/>
        <v>#DIV/0!</v>
      </c>
      <c r="H145" s="59"/>
      <c r="I145" s="59"/>
      <c r="J145" s="59"/>
      <c r="K145" s="67"/>
    </row>
    <row r="146" spans="1:11" s="5" customFormat="1" ht="24.95" customHeight="1">
      <c r="A146" s="9">
        <v>143</v>
      </c>
      <c r="B146" s="59" t="s">
        <v>285</v>
      </c>
      <c r="C146" s="64"/>
      <c r="D146" s="65"/>
      <c r="E146" s="64"/>
      <c r="F146" s="66"/>
      <c r="G146" s="10" t="e">
        <f t="shared" si="2"/>
        <v>#DIV/0!</v>
      </c>
      <c r="H146" s="59"/>
      <c r="I146" s="59"/>
      <c r="J146" s="59"/>
      <c r="K146" s="67"/>
    </row>
    <row r="147" spans="1:11" s="5" customFormat="1" ht="24.95" customHeight="1">
      <c r="A147" s="9">
        <v>144</v>
      </c>
      <c r="B147" s="59" t="s">
        <v>285</v>
      </c>
      <c r="C147" s="64"/>
      <c r="D147" s="65"/>
      <c r="E147" s="64"/>
      <c r="F147" s="66"/>
      <c r="G147" s="10" t="e">
        <f t="shared" si="2"/>
        <v>#DIV/0!</v>
      </c>
      <c r="H147" s="59"/>
      <c r="I147" s="59"/>
      <c r="J147" s="59"/>
      <c r="K147" s="67"/>
    </row>
    <row r="148" spans="1:11" s="5" customFormat="1" ht="24.95" customHeight="1">
      <c r="A148" s="9">
        <v>145</v>
      </c>
      <c r="B148" s="59" t="s">
        <v>285</v>
      </c>
      <c r="C148" s="64"/>
      <c r="D148" s="65"/>
      <c r="E148" s="64"/>
      <c r="F148" s="66"/>
      <c r="G148" s="10" t="e">
        <f t="shared" si="2"/>
        <v>#DIV/0!</v>
      </c>
      <c r="H148" s="59"/>
      <c r="I148" s="59"/>
      <c r="J148" s="59"/>
      <c r="K148" s="67"/>
    </row>
    <row r="149" spans="1:11" s="5" customFormat="1" ht="24.95" customHeight="1">
      <c r="A149" s="9">
        <v>146</v>
      </c>
      <c r="B149" s="59" t="s">
        <v>285</v>
      </c>
      <c r="C149" s="64"/>
      <c r="D149" s="65"/>
      <c r="E149" s="64"/>
      <c r="F149" s="66"/>
      <c r="G149" s="10" t="e">
        <f t="shared" si="2"/>
        <v>#DIV/0!</v>
      </c>
      <c r="H149" s="59"/>
      <c r="I149" s="59"/>
      <c r="J149" s="59"/>
      <c r="K149" s="67"/>
    </row>
    <row r="150" spans="1:11" s="5" customFormat="1" ht="24.95" customHeight="1">
      <c r="A150" s="9">
        <v>147</v>
      </c>
      <c r="B150" s="59" t="s">
        <v>285</v>
      </c>
      <c r="C150" s="64"/>
      <c r="D150" s="65"/>
      <c r="E150" s="64"/>
      <c r="F150" s="66"/>
      <c r="G150" s="10" t="e">
        <f t="shared" si="2"/>
        <v>#DIV/0!</v>
      </c>
      <c r="H150" s="59"/>
      <c r="I150" s="59"/>
      <c r="J150" s="59"/>
      <c r="K150" s="67"/>
    </row>
    <row r="151" spans="1:11" s="5" customFormat="1" ht="24.95" customHeight="1">
      <c r="A151" s="9">
        <v>148</v>
      </c>
      <c r="B151" s="59" t="s">
        <v>285</v>
      </c>
      <c r="C151" s="64"/>
      <c r="D151" s="65"/>
      <c r="E151" s="64"/>
      <c r="F151" s="66"/>
      <c r="G151" s="10" t="e">
        <f t="shared" si="2"/>
        <v>#DIV/0!</v>
      </c>
      <c r="H151" s="59"/>
      <c r="I151" s="59"/>
      <c r="J151" s="59"/>
      <c r="K151" s="67"/>
    </row>
    <row r="152" spans="1:11" s="5" customFormat="1" ht="24.95" customHeight="1">
      <c r="A152" s="9">
        <v>149</v>
      </c>
      <c r="B152" s="59" t="s">
        <v>285</v>
      </c>
      <c r="C152" s="64"/>
      <c r="D152" s="65"/>
      <c r="E152" s="64"/>
      <c r="F152" s="66"/>
      <c r="G152" s="10" t="e">
        <f t="shared" si="2"/>
        <v>#DIV/0!</v>
      </c>
      <c r="H152" s="59"/>
      <c r="I152" s="59"/>
      <c r="J152" s="59"/>
      <c r="K152" s="67"/>
    </row>
    <row r="153" spans="1:11" s="5" customFormat="1" ht="24.95" customHeight="1">
      <c r="A153" s="9">
        <v>150</v>
      </c>
      <c r="B153" s="59" t="s">
        <v>285</v>
      </c>
      <c r="C153" s="64"/>
      <c r="D153" s="65"/>
      <c r="E153" s="64"/>
      <c r="F153" s="66"/>
      <c r="G153" s="10" t="e">
        <f t="shared" si="2"/>
        <v>#DIV/0!</v>
      </c>
      <c r="H153" s="59"/>
      <c r="I153" s="59"/>
      <c r="J153" s="59"/>
      <c r="K153" s="67"/>
    </row>
    <row r="154" spans="1:11" s="5" customFormat="1" ht="24.95" customHeight="1">
      <c r="A154" s="9">
        <v>151</v>
      </c>
      <c r="B154" s="59" t="s">
        <v>285</v>
      </c>
      <c r="C154" s="64"/>
      <c r="D154" s="65"/>
      <c r="E154" s="64"/>
      <c r="F154" s="66"/>
      <c r="G154" s="10" t="e">
        <f t="shared" si="2"/>
        <v>#DIV/0!</v>
      </c>
      <c r="H154" s="59"/>
      <c r="I154" s="59"/>
      <c r="J154" s="59"/>
      <c r="K154" s="67"/>
    </row>
    <row r="155" spans="1:11" s="5" customFormat="1" ht="24.95" customHeight="1">
      <c r="A155" s="9">
        <v>152</v>
      </c>
      <c r="B155" s="59" t="s">
        <v>285</v>
      </c>
      <c r="C155" s="64"/>
      <c r="D155" s="65"/>
      <c r="E155" s="64"/>
      <c r="F155" s="66"/>
      <c r="G155" s="10" t="e">
        <f t="shared" si="2"/>
        <v>#DIV/0!</v>
      </c>
      <c r="H155" s="59"/>
      <c r="I155" s="59"/>
      <c r="J155" s="59"/>
      <c r="K155" s="67"/>
    </row>
    <row r="156" spans="1:11" s="5" customFormat="1" ht="24.95" customHeight="1">
      <c r="A156" s="9">
        <v>153</v>
      </c>
      <c r="B156" s="59" t="s">
        <v>285</v>
      </c>
      <c r="C156" s="64"/>
      <c r="D156" s="65"/>
      <c r="E156" s="64"/>
      <c r="F156" s="66"/>
      <c r="G156" s="10" t="e">
        <f t="shared" si="2"/>
        <v>#DIV/0!</v>
      </c>
      <c r="H156" s="59"/>
      <c r="I156" s="59"/>
      <c r="J156" s="59"/>
      <c r="K156" s="67"/>
    </row>
    <row r="157" spans="1:11" s="5" customFormat="1" ht="24.95" customHeight="1">
      <c r="A157" s="9">
        <v>154</v>
      </c>
      <c r="B157" s="59" t="s">
        <v>285</v>
      </c>
      <c r="C157" s="64"/>
      <c r="D157" s="65"/>
      <c r="E157" s="64"/>
      <c r="F157" s="66"/>
      <c r="G157" s="10" t="e">
        <f t="shared" si="2"/>
        <v>#DIV/0!</v>
      </c>
      <c r="H157" s="59"/>
      <c r="I157" s="59"/>
      <c r="J157" s="59"/>
      <c r="K157" s="67"/>
    </row>
    <row r="158" spans="1:11" s="5" customFormat="1" ht="24.95" customHeight="1">
      <c r="A158" s="9">
        <v>155</v>
      </c>
      <c r="B158" s="59" t="s">
        <v>285</v>
      </c>
      <c r="C158" s="64"/>
      <c r="D158" s="65"/>
      <c r="E158" s="64"/>
      <c r="F158" s="66"/>
      <c r="G158" s="10" t="e">
        <f t="shared" si="2"/>
        <v>#DIV/0!</v>
      </c>
      <c r="H158" s="59"/>
      <c r="I158" s="59"/>
      <c r="J158" s="59"/>
      <c r="K158" s="67"/>
    </row>
    <row r="159" spans="1:11" s="5" customFormat="1" ht="24.95" customHeight="1">
      <c r="A159" s="9">
        <v>156</v>
      </c>
      <c r="B159" s="59" t="s">
        <v>285</v>
      </c>
      <c r="C159" s="64"/>
      <c r="D159" s="65"/>
      <c r="E159" s="64"/>
      <c r="F159" s="66"/>
      <c r="G159" s="10" t="e">
        <f t="shared" si="2"/>
        <v>#DIV/0!</v>
      </c>
      <c r="H159" s="59"/>
      <c r="I159" s="59"/>
      <c r="J159" s="59"/>
      <c r="K159" s="67"/>
    </row>
    <row r="160" spans="1:11" s="5" customFormat="1" ht="24.95" customHeight="1">
      <c r="A160" s="9">
        <v>157</v>
      </c>
      <c r="B160" s="59" t="s">
        <v>285</v>
      </c>
      <c r="C160" s="64"/>
      <c r="D160" s="65"/>
      <c r="E160" s="64"/>
      <c r="F160" s="66"/>
      <c r="G160" s="10" t="e">
        <f t="shared" si="2"/>
        <v>#DIV/0!</v>
      </c>
      <c r="H160" s="59"/>
      <c r="I160" s="59"/>
      <c r="J160" s="59"/>
      <c r="K160" s="67"/>
    </row>
    <row r="161" spans="1:11" s="5" customFormat="1" ht="24.95" customHeight="1">
      <c r="A161" s="9">
        <v>158</v>
      </c>
      <c r="B161" s="59" t="s">
        <v>285</v>
      </c>
      <c r="C161" s="64"/>
      <c r="D161" s="65"/>
      <c r="E161" s="64"/>
      <c r="F161" s="66"/>
      <c r="G161" s="10" t="e">
        <f t="shared" si="2"/>
        <v>#DIV/0!</v>
      </c>
      <c r="H161" s="59"/>
      <c r="I161" s="59"/>
      <c r="J161" s="59"/>
      <c r="K161" s="67"/>
    </row>
    <row r="162" spans="1:11" s="5" customFormat="1" ht="24.95" customHeight="1">
      <c r="A162" s="9">
        <v>159</v>
      </c>
      <c r="B162" s="59" t="s">
        <v>285</v>
      </c>
      <c r="C162" s="64"/>
      <c r="D162" s="65"/>
      <c r="E162" s="64"/>
      <c r="F162" s="66"/>
      <c r="G162" s="10" t="e">
        <f t="shared" si="2"/>
        <v>#DIV/0!</v>
      </c>
      <c r="H162" s="59"/>
      <c r="I162" s="59"/>
      <c r="J162" s="59"/>
      <c r="K162" s="67"/>
    </row>
    <row r="163" spans="1:11" s="5" customFormat="1" ht="24.95" customHeight="1">
      <c r="A163" s="9">
        <v>160</v>
      </c>
      <c r="B163" s="59" t="s">
        <v>285</v>
      </c>
      <c r="C163" s="64"/>
      <c r="D163" s="65"/>
      <c r="E163" s="64"/>
      <c r="F163" s="66"/>
      <c r="G163" s="10" t="e">
        <f t="shared" si="2"/>
        <v>#DIV/0!</v>
      </c>
      <c r="H163" s="59"/>
      <c r="I163" s="59"/>
      <c r="J163" s="59"/>
      <c r="K163" s="67"/>
    </row>
    <row r="164" spans="1:11" s="5" customFormat="1" ht="24.95" customHeight="1">
      <c r="A164" s="9">
        <v>161</v>
      </c>
      <c r="B164" s="59" t="s">
        <v>285</v>
      </c>
      <c r="C164" s="64"/>
      <c r="D164" s="65"/>
      <c r="E164" s="64"/>
      <c r="F164" s="66"/>
      <c r="G164" s="10" t="e">
        <f t="shared" si="2"/>
        <v>#DIV/0!</v>
      </c>
      <c r="H164" s="59"/>
      <c r="I164" s="59"/>
      <c r="J164" s="59"/>
      <c r="K164" s="67"/>
    </row>
    <row r="165" spans="1:11" s="5" customFormat="1" ht="24.95" customHeight="1">
      <c r="A165" s="9">
        <v>162</v>
      </c>
      <c r="B165" s="59" t="s">
        <v>285</v>
      </c>
      <c r="C165" s="64"/>
      <c r="D165" s="65"/>
      <c r="E165" s="64"/>
      <c r="F165" s="66"/>
      <c r="G165" s="10" t="e">
        <f t="shared" si="2"/>
        <v>#DIV/0!</v>
      </c>
      <c r="H165" s="59"/>
      <c r="I165" s="59"/>
      <c r="J165" s="59"/>
      <c r="K165" s="67"/>
    </row>
    <row r="166" spans="1:11" s="5" customFormat="1" ht="24.95" customHeight="1">
      <c r="A166" s="9">
        <v>163</v>
      </c>
      <c r="B166" s="59" t="s">
        <v>285</v>
      </c>
      <c r="C166" s="64"/>
      <c r="D166" s="65"/>
      <c r="E166" s="64"/>
      <c r="F166" s="66"/>
      <c r="G166" s="10" t="e">
        <f t="shared" si="2"/>
        <v>#DIV/0!</v>
      </c>
      <c r="H166" s="59"/>
      <c r="I166" s="59"/>
      <c r="J166" s="59"/>
      <c r="K166" s="67"/>
    </row>
    <row r="167" spans="1:11" s="5" customFormat="1" ht="24.95" customHeight="1">
      <c r="A167" s="9">
        <v>164</v>
      </c>
      <c r="B167" s="59" t="s">
        <v>285</v>
      </c>
      <c r="C167" s="64"/>
      <c r="D167" s="65"/>
      <c r="E167" s="64"/>
      <c r="F167" s="66"/>
      <c r="G167" s="10" t="e">
        <f t="shared" si="2"/>
        <v>#DIV/0!</v>
      </c>
      <c r="H167" s="59"/>
      <c r="I167" s="59"/>
      <c r="J167" s="59"/>
      <c r="K167" s="67"/>
    </row>
    <row r="168" spans="1:11" s="5" customFormat="1" ht="24.95" customHeight="1">
      <c r="A168" s="9">
        <v>165</v>
      </c>
      <c r="B168" s="59" t="s">
        <v>285</v>
      </c>
      <c r="C168" s="64"/>
      <c r="D168" s="65"/>
      <c r="E168" s="64"/>
      <c r="F168" s="66"/>
      <c r="G168" s="10" t="e">
        <f t="shared" si="2"/>
        <v>#DIV/0!</v>
      </c>
      <c r="H168" s="59"/>
      <c r="I168" s="59"/>
      <c r="J168" s="59"/>
      <c r="K168" s="67"/>
    </row>
    <row r="169" spans="1:11" s="5" customFormat="1" ht="24.95" customHeight="1">
      <c r="A169" s="9">
        <v>166</v>
      </c>
      <c r="B169" s="59" t="s">
        <v>285</v>
      </c>
      <c r="C169" s="64"/>
      <c r="D169" s="65"/>
      <c r="E169" s="64"/>
      <c r="F169" s="66"/>
      <c r="G169" s="10" t="e">
        <f t="shared" si="2"/>
        <v>#DIV/0!</v>
      </c>
      <c r="H169" s="59"/>
      <c r="I169" s="59"/>
      <c r="J169" s="59"/>
      <c r="K169" s="67"/>
    </row>
    <row r="170" spans="1:11" s="5" customFormat="1" ht="24.95" customHeight="1">
      <c r="A170" s="9">
        <v>167</v>
      </c>
      <c r="B170" s="59" t="s">
        <v>285</v>
      </c>
      <c r="C170" s="64"/>
      <c r="D170" s="65"/>
      <c r="E170" s="64"/>
      <c r="F170" s="66"/>
      <c r="G170" s="10" t="e">
        <f t="shared" si="2"/>
        <v>#DIV/0!</v>
      </c>
      <c r="H170" s="59"/>
      <c r="I170" s="59"/>
      <c r="J170" s="59"/>
      <c r="K170" s="67"/>
    </row>
    <row r="171" spans="1:11" s="5" customFormat="1" ht="24.95" customHeight="1">
      <c r="A171" s="9">
        <v>168</v>
      </c>
      <c r="B171" s="59" t="s">
        <v>285</v>
      </c>
      <c r="C171" s="64"/>
      <c r="D171" s="65"/>
      <c r="E171" s="64"/>
      <c r="F171" s="66"/>
      <c r="G171" s="10" t="e">
        <f t="shared" si="2"/>
        <v>#DIV/0!</v>
      </c>
      <c r="H171" s="59"/>
      <c r="I171" s="59"/>
      <c r="J171" s="59"/>
      <c r="K171" s="67"/>
    </row>
    <row r="172" spans="1:11" s="5" customFormat="1" ht="24.95" customHeight="1">
      <c r="A172" s="9">
        <v>169</v>
      </c>
      <c r="B172" s="59" t="s">
        <v>285</v>
      </c>
      <c r="C172" s="64"/>
      <c r="D172" s="65"/>
      <c r="E172" s="64"/>
      <c r="F172" s="66"/>
      <c r="G172" s="10" t="e">
        <f t="shared" si="2"/>
        <v>#DIV/0!</v>
      </c>
      <c r="H172" s="59"/>
      <c r="I172" s="59"/>
      <c r="J172" s="59"/>
      <c r="K172" s="67"/>
    </row>
    <row r="173" spans="1:11" s="5" customFormat="1" ht="24.95" customHeight="1">
      <c r="A173" s="9">
        <v>170</v>
      </c>
      <c r="B173" s="59" t="s">
        <v>285</v>
      </c>
      <c r="C173" s="64"/>
      <c r="D173" s="65"/>
      <c r="E173" s="64"/>
      <c r="F173" s="66"/>
      <c r="G173" s="10" t="e">
        <f t="shared" si="2"/>
        <v>#DIV/0!</v>
      </c>
      <c r="H173" s="59"/>
      <c r="I173" s="59"/>
      <c r="J173" s="59"/>
      <c r="K173" s="67"/>
    </row>
    <row r="174" spans="1:11" s="5" customFormat="1" ht="24.95" customHeight="1">
      <c r="A174" s="9">
        <v>171</v>
      </c>
      <c r="B174" s="59" t="s">
        <v>285</v>
      </c>
      <c r="C174" s="64"/>
      <c r="D174" s="65"/>
      <c r="E174" s="64"/>
      <c r="F174" s="66"/>
      <c r="G174" s="10" t="e">
        <f t="shared" si="2"/>
        <v>#DIV/0!</v>
      </c>
      <c r="H174" s="59"/>
      <c r="I174" s="59"/>
      <c r="J174" s="59"/>
      <c r="K174" s="67"/>
    </row>
    <row r="175" spans="1:11" s="5" customFormat="1" ht="24.95" customHeight="1">
      <c r="A175" s="9">
        <v>172</v>
      </c>
      <c r="B175" s="59" t="s">
        <v>285</v>
      </c>
      <c r="C175" s="64"/>
      <c r="D175" s="65"/>
      <c r="E175" s="64"/>
      <c r="F175" s="66"/>
      <c r="G175" s="10" t="e">
        <f t="shared" si="2"/>
        <v>#DIV/0!</v>
      </c>
      <c r="H175" s="59"/>
      <c r="I175" s="59"/>
      <c r="J175" s="59"/>
      <c r="K175" s="67"/>
    </row>
    <row r="176" spans="1:11" s="5" customFormat="1" ht="24.95" customHeight="1">
      <c r="A176" s="9">
        <v>173</v>
      </c>
      <c r="B176" s="59" t="s">
        <v>285</v>
      </c>
      <c r="C176" s="64"/>
      <c r="D176" s="65"/>
      <c r="E176" s="64"/>
      <c r="F176" s="66"/>
      <c r="G176" s="10" t="e">
        <f t="shared" si="2"/>
        <v>#DIV/0!</v>
      </c>
      <c r="H176" s="59"/>
      <c r="I176" s="59"/>
      <c r="J176" s="59"/>
      <c r="K176" s="67"/>
    </row>
    <row r="177" spans="1:11" s="5" customFormat="1" ht="24.95" customHeight="1">
      <c r="A177" s="9">
        <v>174</v>
      </c>
      <c r="B177" s="59" t="s">
        <v>285</v>
      </c>
      <c r="C177" s="64"/>
      <c r="D177" s="65"/>
      <c r="E177" s="64"/>
      <c r="F177" s="66"/>
      <c r="G177" s="10" t="e">
        <f t="shared" si="2"/>
        <v>#DIV/0!</v>
      </c>
      <c r="H177" s="59"/>
      <c r="I177" s="59"/>
      <c r="J177" s="59"/>
      <c r="K177" s="67"/>
    </row>
    <row r="178" spans="1:11" s="5" customFormat="1" ht="24.95" customHeight="1">
      <c r="A178" s="9">
        <v>175</v>
      </c>
      <c r="B178" s="59" t="s">
        <v>285</v>
      </c>
      <c r="C178" s="64"/>
      <c r="D178" s="65"/>
      <c r="E178" s="64"/>
      <c r="F178" s="66"/>
      <c r="G178" s="10" t="e">
        <f t="shared" si="2"/>
        <v>#DIV/0!</v>
      </c>
      <c r="H178" s="59"/>
      <c r="I178" s="59"/>
      <c r="J178" s="59"/>
      <c r="K178" s="67"/>
    </row>
    <row r="179" spans="1:11" s="5" customFormat="1" ht="24.95" customHeight="1">
      <c r="A179" s="9">
        <v>176</v>
      </c>
      <c r="B179" s="59" t="s">
        <v>285</v>
      </c>
      <c r="C179" s="64"/>
      <c r="D179" s="65"/>
      <c r="E179" s="64"/>
      <c r="F179" s="66"/>
      <c r="G179" s="10" t="e">
        <f t="shared" si="2"/>
        <v>#DIV/0!</v>
      </c>
      <c r="H179" s="59"/>
      <c r="I179" s="59"/>
      <c r="J179" s="59"/>
      <c r="K179" s="67"/>
    </row>
    <row r="180" spans="1:11" s="5" customFormat="1" ht="24.95" customHeight="1">
      <c r="A180" s="9">
        <v>177</v>
      </c>
      <c r="B180" s="59" t="s">
        <v>285</v>
      </c>
      <c r="C180" s="64"/>
      <c r="D180" s="65"/>
      <c r="E180" s="64"/>
      <c r="F180" s="66"/>
      <c r="G180" s="10" t="e">
        <f t="shared" si="2"/>
        <v>#DIV/0!</v>
      </c>
      <c r="H180" s="59"/>
      <c r="I180" s="59"/>
      <c r="J180" s="59"/>
      <c r="K180" s="67"/>
    </row>
    <row r="181" spans="1:11" s="5" customFormat="1" ht="24.95" customHeight="1">
      <c r="A181" s="9">
        <v>178</v>
      </c>
      <c r="B181" s="59" t="s">
        <v>285</v>
      </c>
      <c r="C181" s="64"/>
      <c r="D181" s="65"/>
      <c r="E181" s="64"/>
      <c r="F181" s="66"/>
      <c r="G181" s="10" t="e">
        <f t="shared" si="2"/>
        <v>#DIV/0!</v>
      </c>
      <c r="H181" s="59"/>
      <c r="I181" s="59"/>
      <c r="J181" s="59"/>
      <c r="K181" s="67"/>
    </row>
    <row r="182" spans="1:11" s="5" customFormat="1" ht="24.95" customHeight="1">
      <c r="A182" s="9">
        <v>179</v>
      </c>
      <c r="B182" s="59" t="s">
        <v>285</v>
      </c>
      <c r="C182" s="64"/>
      <c r="D182" s="65"/>
      <c r="E182" s="64"/>
      <c r="F182" s="66"/>
      <c r="G182" s="10" t="e">
        <f t="shared" si="2"/>
        <v>#DIV/0!</v>
      </c>
      <c r="H182" s="59"/>
      <c r="I182" s="59"/>
      <c r="J182" s="59"/>
      <c r="K182" s="67"/>
    </row>
    <row r="183" spans="1:11" s="5" customFormat="1" ht="24.95" customHeight="1">
      <c r="A183" s="9">
        <v>180</v>
      </c>
      <c r="B183" s="59" t="s">
        <v>285</v>
      </c>
      <c r="C183" s="64"/>
      <c r="D183" s="65"/>
      <c r="E183" s="64"/>
      <c r="F183" s="66"/>
      <c r="G183" s="10" t="e">
        <f t="shared" si="2"/>
        <v>#DIV/0!</v>
      </c>
      <c r="H183" s="59"/>
      <c r="I183" s="59"/>
      <c r="J183" s="59"/>
      <c r="K183" s="67"/>
    </row>
    <row r="184" spans="1:11" s="5" customFormat="1" ht="24.95" customHeight="1">
      <c r="A184" s="9">
        <v>181</v>
      </c>
      <c r="B184" s="59" t="s">
        <v>285</v>
      </c>
      <c r="C184" s="64"/>
      <c r="D184" s="65"/>
      <c r="E184" s="64"/>
      <c r="F184" s="66"/>
      <c r="G184" s="10" t="e">
        <f t="shared" si="2"/>
        <v>#DIV/0!</v>
      </c>
      <c r="H184" s="59"/>
      <c r="I184" s="59"/>
      <c r="J184" s="59"/>
      <c r="K184" s="67"/>
    </row>
    <row r="185" spans="1:11" s="5" customFormat="1" ht="24.95" customHeight="1">
      <c r="A185" s="9">
        <v>182</v>
      </c>
      <c r="B185" s="59" t="s">
        <v>285</v>
      </c>
      <c r="C185" s="64"/>
      <c r="D185" s="65"/>
      <c r="E185" s="64"/>
      <c r="F185" s="66"/>
      <c r="G185" s="10" t="e">
        <f t="shared" si="2"/>
        <v>#DIV/0!</v>
      </c>
      <c r="H185" s="59"/>
      <c r="I185" s="59"/>
      <c r="J185" s="59"/>
      <c r="K185" s="67"/>
    </row>
    <row r="186" spans="1:11" s="5" customFormat="1" ht="24.95" customHeight="1">
      <c r="A186" s="9">
        <v>183</v>
      </c>
      <c r="B186" s="59" t="s">
        <v>285</v>
      </c>
      <c r="C186" s="64"/>
      <c r="D186" s="65"/>
      <c r="E186" s="64"/>
      <c r="F186" s="66"/>
      <c r="G186" s="10" t="e">
        <f t="shared" si="2"/>
        <v>#DIV/0!</v>
      </c>
      <c r="H186" s="59"/>
      <c r="I186" s="59"/>
      <c r="J186" s="59"/>
      <c r="K186" s="67"/>
    </row>
    <row r="187" spans="1:11" s="5" customFormat="1" ht="24.95" customHeight="1">
      <c r="A187" s="9">
        <v>184</v>
      </c>
      <c r="B187" s="59" t="s">
        <v>285</v>
      </c>
      <c r="C187" s="64"/>
      <c r="D187" s="65"/>
      <c r="E187" s="64"/>
      <c r="F187" s="66"/>
      <c r="G187" s="10" t="e">
        <f t="shared" si="2"/>
        <v>#DIV/0!</v>
      </c>
      <c r="H187" s="59"/>
      <c r="I187" s="59"/>
      <c r="J187" s="59"/>
      <c r="K187" s="67"/>
    </row>
    <row r="188" spans="1:11" s="5" customFormat="1" ht="24.95" customHeight="1">
      <c r="A188" s="9">
        <v>185</v>
      </c>
      <c r="B188" s="59" t="s">
        <v>285</v>
      </c>
      <c r="C188" s="64"/>
      <c r="D188" s="65"/>
      <c r="E188" s="64"/>
      <c r="F188" s="66"/>
      <c r="G188" s="10" t="e">
        <f t="shared" si="2"/>
        <v>#DIV/0!</v>
      </c>
      <c r="H188" s="59"/>
      <c r="I188" s="59"/>
      <c r="J188" s="59"/>
      <c r="K188" s="67"/>
    </row>
    <row r="189" spans="1:11" s="5" customFormat="1" ht="24.95" customHeight="1">
      <c r="A189" s="9">
        <v>186</v>
      </c>
      <c r="B189" s="59" t="s">
        <v>285</v>
      </c>
      <c r="C189" s="64"/>
      <c r="D189" s="65"/>
      <c r="E189" s="64"/>
      <c r="F189" s="66"/>
      <c r="G189" s="10" t="e">
        <f t="shared" si="2"/>
        <v>#DIV/0!</v>
      </c>
      <c r="H189" s="59"/>
      <c r="I189" s="59"/>
      <c r="J189" s="59"/>
      <c r="K189" s="67"/>
    </row>
    <row r="190" spans="1:11" s="5" customFormat="1" ht="24.95" customHeight="1">
      <c r="A190" s="9">
        <v>187</v>
      </c>
      <c r="B190" s="59" t="s">
        <v>285</v>
      </c>
      <c r="C190" s="64"/>
      <c r="D190" s="65"/>
      <c r="E190" s="64"/>
      <c r="F190" s="66"/>
      <c r="G190" s="10" t="e">
        <f t="shared" si="2"/>
        <v>#DIV/0!</v>
      </c>
      <c r="H190" s="59"/>
      <c r="I190" s="59"/>
      <c r="J190" s="59"/>
      <c r="K190" s="67"/>
    </row>
    <row r="191" spans="1:11" s="5" customFormat="1" ht="24.95" customHeight="1">
      <c r="A191" s="9">
        <v>188</v>
      </c>
      <c r="B191" s="59" t="s">
        <v>285</v>
      </c>
      <c r="C191" s="64"/>
      <c r="D191" s="65"/>
      <c r="E191" s="64"/>
      <c r="F191" s="66"/>
      <c r="G191" s="10" t="e">
        <f t="shared" si="2"/>
        <v>#DIV/0!</v>
      </c>
      <c r="H191" s="59"/>
      <c r="I191" s="59"/>
      <c r="J191" s="59"/>
      <c r="K191" s="67"/>
    </row>
    <row r="192" spans="1:11" s="5" customFormat="1" ht="24.95" customHeight="1">
      <c r="A192" s="9">
        <v>189</v>
      </c>
      <c r="B192" s="59" t="s">
        <v>285</v>
      </c>
      <c r="C192" s="64"/>
      <c r="D192" s="65"/>
      <c r="E192" s="64"/>
      <c r="F192" s="66"/>
      <c r="G192" s="10" t="e">
        <f t="shared" si="2"/>
        <v>#DIV/0!</v>
      </c>
      <c r="H192" s="59"/>
      <c r="I192" s="59"/>
      <c r="J192" s="59"/>
      <c r="K192" s="67"/>
    </row>
    <row r="193" spans="1:11" s="5" customFormat="1" ht="24.95" customHeight="1">
      <c r="A193" s="9">
        <v>190</v>
      </c>
      <c r="B193" s="59" t="s">
        <v>285</v>
      </c>
      <c r="C193" s="64"/>
      <c r="D193" s="65"/>
      <c r="E193" s="64"/>
      <c r="F193" s="66"/>
      <c r="G193" s="10" t="e">
        <f t="shared" si="2"/>
        <v>#DIV/0!</v>
      </c>
      <c r="H193" s="59"/>
      <c r="I193" s="59"/>
      <c r="J193" s="59"/>
      <c r="K193" s="67"/>
    </row>
    <row r="194" spans="1:11" s="5" customFormat="1" ht="24.95" customHeight="1">
      <c r="A194" s="9">
        <v>191</v>
      </c>
      <c r="B194" s="59" t="s">
        <v>285</v>
      </c>
      <c r="C194" s="64"/>
      <c r="D194" s="65"/>
      <c r="E194" s="64"/>
      <c r="F194" s="66"/>
      <c r="G194" s="10" t="e">
        <f t="shared" si="2"/>
        <v>#DIV/0!</v>
      </c>
      <c r="H194" s="59"/>
      <c r="I194" s="59"/>
      <c r="J194" s="59"/>
      <c r="K194" s="67"/>
    </row>
    <row r="195" spans="1:11" s="5" customFormat="1" ht="24.95" customHeight="1">
      <c r="A195" s="9">
        <v>192</v>
      </c>
      <c r="B195" s="59" t="s">
        <v>285</v>
      </c>
      <c r="C195" s="64"/>
      <c r="D195" s="65"/>
      <c r="E195" s="64"/>
      <c r="F195" s="66"/>
      <c r="G195" s="10" t="e">
        <f t="shared" si="2"/>
        <v>#DIV/0!</v>
      </c>
      <c r="H195" s="59"/>
      <c r="I195" s="59"/>
      <c r="J195" s="59"/>
      <c r="K195" s="67"/>
    </row>
    <row r="196" spans="1:11" s="5" customFormat="1" ht="24.95" customHeight="1">
      <c r="A196" s="9">
        <v>193</v>
      </c>
      <c r="B196" s="59" t="s">
        <v>285</v>
      </c>
      <c r="C196" s="64"/>
      <c r="D196" s="65"/>
      <c r="E196" s="64"/>
      <c r="F196" s="66"/>
      <c r="G196" s="10" t="e">
        <f t="shared" si="2"/>
        <v>#DIV/0!</v>
      </c>
      <c r="H196" s="59"/>
      <c r="I196" s="59"/>
      <c r="J196" s="59"/>
      <c r="K196" s="67"/>
    </row>
    <row r="197" spans="1:11" s="5" customFormat="1" ht="24.95" customHeight="1">
      <c r="A197" s="9">
        <v>194</v>
      </c>
      <c r="B197" s="59" t="s">
        <v>285</v>
      </c>
      <c r="C197" s="64"/>
      <c r="D197" s="65"/>
      <c r="E197" s="64"/>
      <c r="F197" s="66"/>
      <c r="G197" s="10" t="e">
        <f t="shared" ref="G197:G200" si="3">E197/(F197*F197)</f>
        <v>#DIV/0!</v>
      </c>
      <c r="H197" s="59"/>
      <c r="I197" s="59"/>
      <c r="J197" s="59"/>
      <c r="K197" s="67"/>
    </row>
    <row r="198" spans="1:11" s="5" customFormat="1" ht="24.95" customHeight="1">
      <c r="A198" s="9">
        <v>195</v>
      </c>
      <c r="B198" s="59" t="s">
        <v>285</v>
      </c>
      <c r="C198" s="64"/>
      <c r="D198" s="65"/>
      <c r="E198" s="64"/>
      <c r="F198" s="66"/>
      <c r="G198" s="10" t="e">
        <f t="shared" si="3"/>
        <v>#DIV/0!</v>
      </c>
      <c r="H198" s="59"/>
      <c r="I198" s="59"/>
      <c r="J198" s="59"/>
      <c r="K198" s="67"/>
    </row>
    <row r="199" spans="1:11" s="5" customFormat="1" ht="24.95" customHeight="1">
      <c r="A199" s="9">
        <v>196</v>
      </c>
      <c r="B199" s="59" t="s">
        <v>285</v>
      </c>
      <c r="C199" s="64"/>
      <c r="D199" s="65"/>
      <c r="E199" s="64"/>
      <c r="F199" s="66"/>
      <c r="G199" s="10" t="e">
        <f t="shared" si="3"/>
        <v>#DIV/0!</v>
      </c>
      <c r="H199" s="59"/>
      <c r="I199" s="59"/>
      <c r="J199" s="59"/>
      <c r="K199" s="67"/>
    </row>
    <row r="200" spans="1:11" s="5" customFormat="1" ht="24.95" customHeight="1">
      <c r="A200" s="9">
        <v>197</v>
      </c>
      <c r="B200" s="59" t="s">
        <v>285</v>
      </c>
      <c r="C200" s="64"/>
      <c r="D200" s="65"/>
      <c r="E200" s="64"/>
      <c r="F200" s="66"/>
      <c r="G200" s="10" t="e">
        <f t="shared" si="3"/>
        <v>#DIV/0!</v>
      </c>
      <c r="H200" s="59"/>
      <c r="I200" s="59"/>
      <c r="J200" s="59"/>
      <c r="K200" s="67"/>
    </row>
  </sheetData>
  <sheetProtection password="9D6C" sheet="1" objects="1" scenarios="1" selectLockedCells="1"/>
  <mergeCells count="4">
    <mergeCell ref="A1:B3"/>
    <mergeCell ref="C1:K1"/>
    <mergeCell ref="C2:G2"/>
    <mergeCell ref="H2:I2"/>
  </mergeCells>
  <dataValidations count="7">
    <dataValidation allowBlank="1" showInputMessage="1" showErrorMessage="1" promptTitle="Codificação" prompt="Deverá preencher este campo seguindo o documento com as instruções específicas que receberá da equipa MOVE.TE. Contacte a equipa em caso de dúvida." sqref="B4:B200"/>
    <dataValidation type="list" allowBlank="1" showInputMessage="1" showErrorMessage="1" sqref="K4 K10 K16 K22 K28 K34 K40 K46 K52 K58">
      <formula1>"Sem Escolaridade,1º Ciclo,2º Ciclo,3º Ciclo,E. Secundário,E. Sup. - Licenciatura,E. Sup. - Mestrado,E. Sup. - Doutoramento"</formula1>
    </dataValidation>
    <dataValidation type="list" allowBlank="1" showInputMessage="1" showErrorMessage="1" sqref="K5:K9 K11:K15 K17:K21 K23:K27 K29:K33 K35:K39 K41:K45 K47:K51 K53:K57 K59:K200">
      <formula1>"Sem Escolaridade,1º Ciclo,2º Ciclo,3º Ciclo,E. Secundário,E. Sup. - Licenciatura,E. Sup. - Mestrado,E. Sup. - Doutoramento "</formula1>
    </dataValidation>
    <dataValidation type="list" allowBlank="1" showInputMessage="1" showErrorMessage="1" sqref="J4:J200">
      <formula1>"Comunidade,Lar,Centro de Dia"</formula1>
    </dataValidation>
    <dataValidation type="list" allowBlank="1" showInputMessage="1" showErrorMessage="1" sqref="I4:I200">
      <formula1>"na,Cônjuge,Filho(a),Outro"</formula1>
    </dataValidation>
    <dataValidation type="list" allowBlank="1" showInputMessage="1" showErrorMessage="1" sqref="H4:H200">
      <formula1>"na,Sim,Não"</formula1>
    </dataValidation>
    <dataValidation type="list" allowBlank="1" showInputMessage="1" showErrorMessage="1" sqref="D4:D200">
      <formula1>"M,F"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 enableFormatConditionsCalculation="0">
    <tabColor rgb="FFFF6666"/>
  </sheetPr>
  <dimension ref="A1:EN200"/>
  <sheetViews>
    <sheetView showGridLines="0" workbookViewId="0">
      <pane xSplit="2" ySplit="3" topLeftCell="N4" activePane="bottomRight" state="frozenSplit"/>
      <selection pane="topRight" activeCell="B1" sqref="B1"/>
      <selection pane="bottomLeft" activeCell="A5" sqref="A5"/>
      <selection pane="bottomRight" activeCell="J3" sqref="J3"/>
    </sheetView>
  </sheetViews>
  <sheetFormatPr defaultColWidth="11" defaultRowHeight="15.75"/>
  <cols>
    <col min="1" max="1" width="3.625" customWidth="1"/>
    <col min="2" max="2" width="19" customWidth="1"/>
    <col min="3" max="3" width="9.375" style="2" customWidth="1"/>
    <col min="4" max="4" width="4.375" customWidth="1"/>
    <col min="5" max="5" width="7.5" customWidth="1"/>
    <col min="6" max="6" width="4.375" customWidth="1"/>
    <col min="7" max="8" width="3.875" customWidth="1"/>
    <col min="9" max="9" width="6.125" customWidth="1"/>
    <col min="10" max="10" width="12.875" customWidth="1"/>
    <col min="11" max="11" width="3.875" customWidth="1"/>
    <col min="12" max="12" width="7.625" customWidth="1"/>
    <col min="13" max="17" width="3.875" customWidth="1"/>
    <col min="18" max="18" width="10" customWidth="1"/>
    <col min="19" max="19" width="5.875" customWidth="1"/>
    <col min="20" max="32" width="3.875" customWidth="1"/>
    <col min="33" max="33" width="9.125" customWidth="1"/>
    <col min="34" max="34" width="6.625" customWidth="1"/>
    <col min="35" max="40" width="3.875" customWidth="1"/>
    <col min="41" max="41" width="8.625" customWidth="1"/>
    <col min="42" max="42" width="12.125" customWidth="1"/>
    <col min="43" max="43" width="11.625" customWidth="1"/>
    <col min="44" max="44" width="9.125" customWidth="1"/>
    <col min="45" max="45" width="6.125" customWidth="1"/>
    <col min="46" max="83" width="3" customWidth="1"/>
    <col min="84" max="84" width="3" hidden="1" customWidth="1"/>
    <col min="85" max="88" width="8.875" customWidth="1"/>
    <col min="89" max="95" width="4" customWidth="1"/>
    <col min="96" max="99" width="8.875" customWidth="1"/>
    <col min="100" max="100" width="8.875" hidden="1" customWidth="1"/>
    <col min="101" max="101" width="28" customWidth="1"/>
    <col min="102" max="104" width="8.875" customWidth="1"/>
    <col min="105" max="105" width="9.375" style="2" customWidth="1"/>
    <col min="106" max="106" width="8.875" customWidth="1"/>
    <col min="107" max="107" width="8.875" hidden="1" customWidth="1"/>
    <col min="108" max="108" width="8.875" customWidth="1"/>
    <col min="109" max="109" width="8.875" hidden="1" customWidth="1"/>
    <col min="110" max="116" width="4" customWidth="1"/>
    <col min="117" max="118" width="8.875" hidden="1" customWidth="1"/>
    <col min="119" max="119" width="8.875" customWidth="1"/>
    <col min="120" max="120" width="8.875" hidden="1" customWidth="1"/>
    <col min="121" max="121" width="10.625" customWidth="1"/>
    <col min="122" max="122" width="10.625" hidden="1" customWidth="1"/>
    <col min="123" max="123" width="28" customWidth="1"/>
    <col min="124" max="124" width="9.375" style="2" customWidth="1"/>
    <col min="125" max="126" width="3.875" customWidth="1"/>
    <col min="127" max="127" width="6.125" customWidth="1"/>
    <col min="128" max="128" width="12.875" customWidth="1"/>
    <col min="129" max="129" width="3.875" customWidth="1"/>
    <col min="130" max="130" width="7.625" customWidth="1"/>
    <col min="131" max="135" width="3.875" customWidth="1"/>
    <col min="136" max="136" width="10" customWidth="1"/>
  </cols>
  <sheetData>
    <row r="1" spans="1:144" ht="32.1" customHeight="1">
      <c r="A1" s="107" t="s">
        <v>278</v>
      </c>
      <c r="B1" s="108"/>
      <c r="C1" s="125" t="s">
        <v>28</v>
      </c>
      <c r="D1" s="104" t="s">
        <v>199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6"/>
      <c r="AT1" s="117" t="s">
        <v>284</v>
      </c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35" t="s">
        <v>200</v>
      </c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15"/>
      <c r="CX1" s="128"/>
      <c r="CY1" s="129"/>
      <c r="CZ1" s="130"/>
      <c r="DA1" s="125" t="s">
        <v>28</v>
      </c>
      <c r="DB1" s="136" t="s">
        <v>201</v>
      </c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15"/>
      <c r="DT1" s="125" t="s">
        <v>28</v>
      </c>
      <c r="DU1" s="131" t="s">
        <v>274</v>
      </c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7"/>
      <c r="EH1" s="17"/>
      <c r="EI1" s="17"/>
      <c r="EJ1" s="17"/>
      <c r="EK1" s="17"/>
      <c r="EL1" s="17"/>
      <c r="EM1" s="17"/>
      <c r="EN1" s="17"/>
    </row>
    <row r="2" spans="1:144" s="19" customFormat="1" ht="33.950000000000003" customHeight="1">
      <c r="A2" s="109"/>
      <c r="B2" s="110"/>
      <c r="C2" s="126"/>
      <c r="D2" s="118" t="s">
        <v>30</v>
      </c>
      <c r="E2" s="119"/>
      <c r="F2" s="120"/>
      <c r="G2" s="118" t="s">
        <v>31</v>
      </c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  <c r="S2" s="18" t="s">
        <v>93</v>
      </c>
      <c r="T2" s="118" t="s">
        <v>34</v>
      </c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20"/>
      <c r="AG2" s="18" t="s">
        <v>100</v>
      </c>
      <c r="AH2" s="18" t="s">
        <v>102</v>
      </c>
      <c r="AI2" s="118" t="s">
        <v>35</v>
      </c>
      <c r="AJ2" s="119"/>
      <c r="AK2" s="119"/>
      <c r="AL2" s="119"/>
      <c r="AM2" s="119"/>
      <c r="AN2" s="120"/>
      <c r="AO2" s="18" t="s">
        <v>104</v>
      </c>
      <c r="AP2" s="18" t="s">
        <v>36</v>
      </c>
      <c r="AQ2" s="18" t="s">
        <v>107</v>
      </c>
      <c r="AR2" s="18" t="s">
        <v>108</v>
      </c>
      <c r="AS2" s="18" t="s">
        <v>111</v>
      </c>
      <c r="AT2" s="121" t="s">
        <v>39</v>
      </c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3"/>
      <c r="CG2" s="132" t="s">
        <v>233</v>
      </c>
      <c r="CH2" s="133"/>
      <c r="CI2" s="132" t="s">
        <v>232</v>
      </c>
      <c r="CJ2" s="133"/>
      <c r="CK2" s="132" t="s">
        <v>231</v>
      </c>
      <c r="CL2" s="134"/>
      <c r="CM2" s="134"/>
      <c r="CN2" s="134"/>
      <c r="CO2" s="134"/>
      <c r="CP2" s="134"/>
      <c r="CQ2" s="134"/>
      <c r="CR2" s="133"/>
      <c r="CS2" s="132" t="s">
        <v>230</v>
      </c>
      <c r="CT2" s="133"/>
      <c r="CU2" s="139" t="s">
        <v>277</v>
      </c>
      <c r="CV2" s="140"/>
      <c r="CW2" s="115"/>
      <c r="CX2" s="141" t="s">
        <v>234</v>
      </c>
      <c r="CY2" s="142"/>
      <c r="CZ2" s="143"/>
      <c r="DA2" s="126"/>
      <c r="DB2" s="124" t="s">
        <v>125</v>
      </c>
      <c r="DC2" s="114"/>
      <c r="DD2" s="113" t="s">
        <v>232</v>
      </c>
      <c r="DE2" s="114"/>
      <c r="DF2" s="113" t="s">
        <v>124</v>
      </c>
      <c r="DG2" s="124"/>
      <c r="DH2" s="124"/>
      <c r="DI2" s="124"/>
      <c r="DJ2" s="124"/>
      <c r="DK2" s="124"/>
      <c r="DL2" s="124"/>
      <c r="DM2" s="124"/>
      <c r="DN2" s="114"/>
      <c r="DO2" s="113" t="s">
        <v>126</v>
      </c>
      <c r="DP2" s="114"/>
      <c r="DQ2" s="113" t="s">
        <v>175</v>
      </c>
      <c r="DR2" s="114"/>
      <c r="DS2" s="115"/>
      <c r="DT2" s="126"/>
      <c r="DU2" s="137" t="s">
        <v>202</v>
      </c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8"/>
    </row>
    <row r="3" spans="1:144" s="1" customFormat="1" ht="156" customHeight="1">
      <c r="A3" s="111"/>
      <c r="B3" s="112"/>
      <c r="C3" s="127"/>
      <c r="D3" s="13" t="s">
        <v>38</v>
      </c>
      <c r="E3" s="13" t="s">
        <v>81</v>
      </c>
      <c r="F3" s="13" t="s">
        <v>83</v>
      </c>
      <c r="G3" s="13" t="s">
        <v>85</v>
      </c>
      <c r="H3" s="13" t="s">
        <v>84</v>
      </c>
      <c r="I3" s="13" t="s">
        <v>2</v>
      </c>
      <c r="J3" s="13" t="s">
        <v>3</v>
      </c>
      <c r="K3" s="13" t="s">
        <v>86</v>
      </c>
      <c r="L3" s="13" t="s">
        <v>87</v>
      </c>
      <c r="M3" s="13" t="s">
        <v>37</v>
      </c>
      <c r="N3" s="13" t="s">
        <v>88</v>
      </c>
      <c r="O3" s="13" t="s">
        <v>4</v>
      </c>
      <c r="P3" s="13" t="s">
        <v>89</v>
      </c>
      <c r="Q3" s="13" t="s">
        <v>90</v>
      </c>
      <c r="R3" s="13" t="s">
        <v>91</v>
      </c>
      <c r="S3" s="13" t="s">
        <v>94</v>
      </c>
      <c r="T3" s="13" t="s">
        <v>8</v>
      </c>
      <c r="U3" s="13" t="s">
        <v>9</v>
      </c>
      <c r="V3" s="13" t="s">
        <v>10</v>
      </c>
      <c r="W3" s="13" t="s">
        <v>11</v>
      </c>
      <c r="X3" s="13" t="s">
        <v>12</v>
      </c>
      <c r="Y3" s="13" t="s">
        <v>13</v>
      </c>
      <c r="Z3" s="13" t="s">
        <v>14</v>
      </c>
      <c r="AA3" s="13" t="s">
        <v>15</v>
      </c>
      <c r="AB3" s="13" t="s">
        <v>16</v>
      </c>
      <c r="AC3" s="13" t="s">
        <v>17</v>
      </c>
      <c r="AD3" s="13" t="s">
        <v>18</v>
      </c>
      <c r="AE3" s="13" t="s">
        <v>19</v>
      </c>
      <c r="AF3" s="13" t="s">
        <v>20</v>
      </c>
      <c r="AG3" s="13" t="s">
        <v>182</v>
      </c>
      <c r="AH3" s="13" t="s">
        <v>103</v>
      </c>
      <c r="AI3" s="13" t="s">
        <v>22</v>
      </c>
      <c r="AJ3" s="13" t="s">
        <v>23</v>
      </c>
      <c r="AK3" s="13" t="s">
        <v>24</v>
      </c>
      <c r="AL3" s="13" t="s">
        <v>25</v>
      </c>
      <c r="AM3" s="13" t="s">
        <v>26</v>
      </c>
      <c r="AN3" s="13" t="s">
        <v>27</v>
      </c>
      <c r="AO3" s="14" t="s">
        <v>105</v>
      </c>
      <c r="AP3" s="14" t="s">
        <v>187</v>
      </c>
      <c r="AQ3" s="13" t="s">
        <v>106</v>
      </c>
      <c r="AR3" s="13" t="s">
        <v>109</v>
      </c>
      <c r="AS3" s="13" t="s">
        <v>112</v>
      </c>
      <c r="AT3" s="3" t="s">
        <v>40</v>
      </c>
      <c r="AU3" s="3" t="s">
        <v>42</v>
      </c>
      <c r="AV3" s="3" t="s">
        <v>41</v>
      </c>
      <c r="AW3" s="3" t="s">
        <v>43</v>
      </c>
      <c r="AX3" s="3" t="s">
        <v>44</v>
      </c>
      <c r="AY3" s="3" t="s">
        <v>45</v>
      </c>
      <c r="AZ3" s="3" t="s">
        <v>46</v>
      </c>
      <c r="BA3" s="3" t="s">
        <v>47</v>
      </c>
      <c r="BB3" s="3" t="s">
        <v>48</v>
      </c>
      <c r="BC3" s="3" t="s">
        <v>49</v>
      </c>
      <c r="BD3" s="3" t="s">
        <v>50</v>
      </c>
      <c r="BE3" s="3" t="s">
        <v>51</v>
      </c>
      <c r="BF3" s="3" t="s">
        <v>52</v>
      </c>
      <c r="BG3" s="3" t="s">
        <v>53</v>
      </c>
      <c r="BH3" s="3" t="s">
        <v>54</v>
      </c>
      <c r="BI3" s="3" t="s">
        <v>55</v>
      </c>
      <c r="BJ3" s="3" t="s">
        <v>56</v>
      </c>
      <c r="BK3" s="3" t="s">
        <v>57</v>
      </c>
      <c r="BL3" s="3" t="s">
        <v>58</v>
      </c>
      <c r="BM3" s="3" t="s">
        <v>59</v>
      </c>
      <c r="BN3" s="3" t="s">
        <v>60</v>
      </c>
      <c r="BO3" s="3" t="s">
        <v>61</v>
      </c>
      <c r="BP3" s="3" t="s">
        <v>62</v>
      </c>
      <c r="BQ3" s="3" t="s">
        <v>63</v>
      </c>
      <c r="BR3" s="3" t="s">
        <v>64</v>
      </c>
      <c r="BS3" s="3" t="s">
        <v>65</v>
      </c>
      <c r="BT3" s="3" t="s">
        <v>66</v>
      </c>
      <c r="BU3" s="3" t="s">
        <v>67</v>
      </c>
      <c r="BV3" s="3" t="s">
        <v>68</v>
      </c>
      <c r="BW3" s="3" t="s">
        <v>69</v>
      </c>
      <c r="BX3" s="3" t="s">
        <v>70</v>
      </c>
      <c r="BY3" s="3" t="s">
        <v>71</v>
      </c>
      <c r="BZ3" s="3" t="s">
        <v>72</v>
      </c>
      <c r="CA3" s="3" t="s">
        <v>73</v>
      </c>
      <c r="CB3" s="3" t="s">
        <v>74</v>
      </c>
      <c r="CC3" s="3" t="s">
        <v>75</v>
      </c>
      <c r="CD3" s="3" t="s">
        <v>76</v>
      </c>
      <c r="CE3" s="3" t="s">
        <v>77</v>
      </c>
      <c r="CF3" s="8" t="s">
        <v>225</v>
      </c>
      <c r="CG3" s="16" t="s">
        <v>229</v>
      </c>
      <c r="CH3" s="7" t="s">
        <v>203</v>
      </c>
      <c r="CI3" s="16" t="s">
        <v>176</v>
      </c>
      <c r="CJ3" s="7" t="s">
        <v>204</v>
      </c>
      <c r="CK3" s="16" t="s">
        <v>114</v>
      </c>
      <c r="CL3" s="16" t="s">
        <v>115</v>
      </c>
      <c r="CM3" s="16" t="s">
        <v>116</v>
      </c>
      <c r="CN3" s="16" t="s">
        <v>117</v>
      </c>
      <c r="CO3" s="16" t="s">
        <v>118</v>
      </c>
      <c r="CP3" s="16" t="s">
        <v>119</v>
      </c>
      <c r="CQ3" s="16" t="s">
        <v>120</v>
      </c>
      <c r="CR3" s="7" t="s">
        <v>123</v>
      </c>
      <c r="CS3" s="16" t="s">
        <v>121</v>
      </c>
      <c r="CT3" s="7" t="s">
        <v>205</v>
      </c>
      <c r="CU3" s="16" t="s">
        <v>122</v>
      </c>
      <c r="CV3" s="34" t="s">
        <v>275</v>
      </c>
      <c r="CW3" s="115"/>
      <c r="CX3" s="36" t="s">
        <v>224</v>
      </c>
      <c r="CY3" s="36" t="s">
        <v>228</v>
      </c>
      <c r="CZ3" s="37" t="s">
        <v>223</v>
      </c>
      <c r="DA3" s="127"/>
      <c r="DB3" s="20" t="s">
        <v>113</v>
      </c>
      <c r="DC3" s="7" t="s">
        <v>203</v>
      </c>
      <c r="DD3" s="20" t="s">
        <v>176</v>
      </c>
      <c r="DE3" s="7" t="s">
        <v>204</v>
      </c>
      <c r="DF3" s="20" t="s">
        <v>114</v>
      </c>
      <c r="DG3" s="20" t="s">
        <v>115</v>
      </c>
      <c r="DH3" s="20" t="s">
        <v>116</v>
      </c>
      <c r="DI3" s="20" t="s">
        <v>117</v>
      </c>
      <c r="DJ3" s="20" t="s">
        <v>118</v>
      </c>
      <c r="DK3" s="20" t="s">
        <v>119</v>
      </c>
      <c r="DL3" s="20" t="s">
        <v>120</v>
      </c>
      <c r="DM3" s="7" t="s">
        <v>123</v>
      </c>
      <c r="DN3" s="7" t="s">
        <v>208</v>
      </c>
      <c r="DO3" s="20" t="s">
        <v>121</v>
      </c>
      <c r="DP3" s="7" t="s">
        <v>205</v>
      </c>
      <c r="DQ3" s="20" t="s">
        <v>235</v>
      </c>
      <c r="DR3" s="7" t="s">
        <v>275</v>
      </c>
      <c r="DS3" s="115"/>
      <c r="DT3" s="127"/>
      <c r="DU3" s="21" t="s">
        <v>243</v>
      </c>
      <c r="DV3" s="21" t="s">
        <v>84</v>
      </c>
      <c r="DW3" s="21" t="s">
        <v>2</v>
      </c>
      <c r="DX3" s="21" t="s">
        <v>3</v>
      </c>
      <c r="DY3" s="21" t="s">
        <v>86</v>
      </c>
      <c r="DZ3" s="21" t="s">
        <v>87</v>
      </c>
      <c r="EA3" s="21" t="s">
        <v>37</v>
      </c>
      <c r="EB3" s="21" t="s">
        <v>88</v>
      </c>
      <c r="EC3" s="21" t="s">
        <v>4</v>
      </c>
      <c r="ED3" s="21" t="s">
        <v>89</v>
      </c>
      <c r="EE3" s="21" t="s">
        <v>90</v>
      </c>
      <c r="EF3" s="21" t="s">
        <v>91</v>
      </c>
    </row>
    <row r="4" spans="1:144" s="5" customFormat="1" ht="24.95" customHeight="1">
      <c r="A4" s="9">
        <v>1</v>
      </c>
      <c r="B4" s="73" t="str">
        <f>'DADOS PESSOAIS'!B4</f>
        <v>(código)</v>
      </c>
      <c r="C4" s="58"/>
      <c r="D4" s="65"/>
      <c r="E4" s="65"/>
      <c r="F4" s="64"/>
      <c r="G4" s="59"/>
      <c r="H4" s="59"/>
      <c r="I4" s="67"/>
      <c r="J4" s="67"/>
      <c r="K4" s="59"/>
      <c r="L4" s="67"/>
      <c r="M4" s="59"/>
      <c r="N4" s="59"/>
      <c r="O4" s="59"/>
      <c r="P4" s="59"/>
      <c r="Q4" s="59"/>
      <c r="R4" s="67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7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9">
        <f>SUMIF(AT4:CE4,"1",AT4:CE4)</f>
        <v>0</v>
      </c>
      <c r="CG4" s="68">
        <v>5</v>
      </c>
      <c r="CH4" s="10"/>
      <c r="CI4" s="68"/>
      <c r="CJ4" s="10" t="e">
        <f>IF(AND(#REF!&lt;=69,#REF!&gt;=60),IF(#REF!="M",IF(CI4&lt;=8,"Atinge","Não atinge"),IF(#REF!="F",IF(CI4&lt;=8,"Atinge","Não atinge"),"erro")),IF(AND(#REF!&lt;=79,#REF!&gt;=70),IF(#REF!="M",IF(CI4&lt;=9,"Atinge","Não atinge"),IF(#REF!="F",IF(CI4&lt;=9,"Atinge","Não atinge"),"erro")),IF(#REF!&gt;=80,IF(#REF!="M",IF(CI4&lt;=10,"Atinge","Não atinge"),IF(#REF!="F",IF(CI4&lt;=11,"Atinge","Não atinge"),"erro")),"")))</f>
        <v>#REF!</v>
      </c>
      <c r="CK4" s="68"/>
      <c r="CL4" s="68"/>
      <c r="CM4" s="68"/>
      <c r="CN4" s="68"/>
      <c r="CO4" s="68"/>
      <c r="CP4" s="68"/>
      <c r="CQ4" s="68"/>
      <c r="CR4" s="9">
        <f t="shared" ref="CR4:CR68" si="0">COUNTIF(CK4:CQ4,"C")</f>
        <v>0</v>
      </c>
      <c r="CS4" s="68">
        <v>5</v>
      </c>
      <c r="CT4" s="9" t="str">
        <f>IF(CS4&gt;=10,"Atinge","Não atinge")</f>
        <v>Não atinge</v>
      </c>
      <c r="CU4" s="69"/>
      <c r="CV4" s="9" t="str">
        <f>IF(CU4&lt;=10,"Atinge","Não atinge")</f>
        <v>Atinge</v>
      </c>
      <c r="CW4" s="115"/>
      <c r="CX4" s="70"/>
      <c r="CY4" s="70"/>
      <c r="CZ4" s="35">
        <f>IF(CY4&lt;&gt;"na",CY4/36,"na")</f>
        <v>0</v>
      </c>
      <c r="DA4" s="58"/>
      <c r="DB4" s="68"/>
      <c r="DC4" s="10" t="e">
        <f>IF(AND(#REF!&lt;=64,#REF!&gt;=60),IF(#REF!="M",IF(DB4&gt;=14,"Atinge","Não atinge"),IF(#REF!="F",IF(DB4&gt;=12,"Atinge","Não atinge"),"erro")),IF(AND(#REF!&lt;=69,#REF!&gt;=65),IF(#REF!="M",IF(DB4&gt;=12,"Atinge","Não atinge"),IF(#REF!="F",IF(DB4&gt;=11,"Atinge","Não atinge"),"erro")),IF(AND(#REF!&lt;=74,#REF!&gt;=70),IF(#REF!="M",IF(DB4&gt;=12,"Atinge","Não atinge"),IF(#REF!="F",IF(DB4&gt;=10,"Atinge","Não atinge"),"erro")),IF(AND(#REF!&lt;=79,#REF!&gt;=75),IF(#REF!="M",IF(DB4&gt;=11,"Atinge","Não atinge"),IF(#REF!="F",IF(DB4&gt;=10,"Atinge","Não atinge"),"erro")),IF(AND(#REF!&lt;=84,#REF!&gt;=80),IF(#REF!="M",IF(DB4&gt;=10,"Atinge","Não atinge"),IF(#REF!="F",IF(DB4&gt;=9,"Atinge","Não atinge"),"erro")),IF(AND(#REF!&lt;=89,#REF!&gt;=85),IF(#REF!="M",IF(DB4&gt;=8,"Atinge","Não atinge"),IF(#REF!="F",IF(DB4&gt;=8,"Atinge","Não atinge"),"erro")),IF(#REF!&gt;=90,IF(#REF!="M",IF(DB4&gt;=7,"Atinge","Não atinge"),IF(#REF!="F",IF(DB4&gt;=4,"Atinge","Não atinge"),"erro")),IF(AND(#REF!&lt;70,#REF!&gt;64),IF(#REF!="M",IF(DB4&lt;14,"Atinge","Não atinge"),IF(#REF!="F",IF(DB4&lt;12,"Atinge","Não atinge"),"erro")),""))))))))</f>
        <v>#REF!</v>
      </c>
      <c r="DD4" s="68"/>
      <c r="DE4" s="10" t="e">
        <f>IF(AND(#REF!&lt;=69,#REF!&gt;=60),IF(#REF!="M",IF(DD4&lt;=8,"Atinge","Não atinge"),IF(#REF!="F",IF(DD4&lt;=8,"Atinge","Não atinge"),"erro")),IF(AND(#REF!&lt;=79,#REF!&gt;=70),IF(#REF!="M",IF(DD4&lt;=9,"Atinge","Não atinge"),IF(#REF!="F",IF(DD4&lt;=9,"Atinge","Não atinge"),"erro")),IF(#REF!&gt;=80,IF(#REF!="M",IF(DD4&lt;=10,"Atinge","Não atinge"),IF(#REF!="F",IF(DD4&lt;=11,"Atinge","Não atinge"),"erro")),"")))</f>
        <v>#REF!</v>
      </c>
      <c r="DF4" s="68"/>
      <c r="DG4" s="68"/>
      <c r="DH4" s="68"/>
      <c r="DI4" s="68"/>
      <c r="DJ4" s="68"/>
      <c r="DK4" s="68"/>
      <c r="DL4" s="68"/>
      <c r="DM4" s="9">
        <f>COUNTIF(DF4:DL4,"C")</f>
        <v>0</v>
      </c>
      <c r="DN4" s="9" t="str">
        <f t="shared" ref="DN4:DN35" si="1">IF((DM4-CR4)&gt;=1,"Atinge","Não Atinge")</f>
        <v>Não Atinge</v>
      </c>
      <c r="DO4" s="68"/>
      <c r="DP4" s="9" t="str">
        <f>IF(DO4&gt;=10,"Atinge","Não atinge")</f>
        <v>Não atinge</v>
      </c>
      <c r="DQ4" s="69"/>
      <c r="DR4" s="9" t="str">
        <f>IF(DQ4&lt;=10,"Atinge","Não atinge")</f>
        <v>Atinge</v>
      </c>
      <c r="DS4" s="115"/>
      <c r="DT4" s="58"/>
      <c r="DU4" s="59"/>
      <c r="DV4" s="59"/>
      <c r="DW4" s="67"/>
      <c r="DX4" s="67"/>
      <c r="DY4" s="59"/>
      <c r="DZ4" s="67"/>
      <c r="EA4" s="59"/>
      <c r="EB4" s="59"/>
      <c r="EC4" s="59"/>
      <c r="ED4" s="59"/>
      <c r="EE4" s="59"/>
      <c r="EF4" s="67"/>
    </row>
    <row r="5" spans="1:144" s="5" customFormat="1" ht="24.95" customHeight="1">
      <c r="A5" s="9">
        <v>2</v>
      </c>
      <c r="B5" s="73" t="str">
        <f>'DADOS PESSOAIS'!B5</f>
        <v>(código)</v>
      </c>
      <c r="C5" s="58"/>
      <c r="D5" s="65"/>
      <c r="E5" s="65"/>
      <c r="F5" s="64"/>
      <c r="G5" s="59"/>
      <c r="H5" s="59"/>
      <c r="I5" s="67"/>
      <c r="J5" s="67"/>
      <c r="K5" s="59"/>
      <c r="L5" s="67"/>
      <c r="M5" s="59"/>
      <c r="N5" s="59"/>
      <c r="O5" s="59"/>
      <c r="P5" s="59"/>
      <c r="Q5" s="59"/>
      <c r="R5" s="67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7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9">
        <f t="shared" ref="CF5:CF68" si="2">SUMIF(AT5:CE5,"1",AT5:CE5)</f>
        <v>0</v>
      </c>
      <c r="CG5" s="68"/>
      <c r="CH5" s="10" t="e">
        <f>IF(AND(#REF!&lt;=64,#REF!&gt;=60),IF(#REF!="M",IF(CG5&gt;=14,"Atinge","Não atinge"),IF(#REF!="F",IF(CG5&gt;=12,"Atinge","Não atinge"),"erro")),IF(AND(#REF!&lt;=69,#REF!&gt;=65),IF(#REF!="M",IF(CG5&gt;=12,"Atinge","Não atinge"),IF(#REF!="F",IF(CG5&gt;=11,"Atinge","Não atinge"),"erro")),IF(AND(#REF!&lt;=74,#REF!&gt;=70),IF(#REF!="M",IF(CG5&gt;=12,"Atinge","Não atinge"),IF(#REF!="F",IF(CG5&gt;=10,"Atinge","Não atinge"),"erro")),IF(AND(#REF!&lt;=79,#REF!&gt;=75),IF(#REF!="M",IF(CG5&gt;=11,"Atinge","Não atinge"),IF(#REF!="F",IF(CG5&gt;=10,"Atinge","Não atinge"),"erro")),IF(AND(#REF!&lt;=84,#REF!&gt;=80),IF(#REF!="M",IF(CG5&gt;=10,"Atinge","Não atinge"),IF(#REF!="F",IF(CG5&gt;=9,"Atinge","Não atinge"),"erro")),IF(AND(#REF!&lt;=89,#REF!&gt;=85),IF(#REF!="M",IF(CG5&gt;=8,"Atinge","Não atinge"),IF(#REF!="F",IF(CG5&gt;=8,"Atinge","Não atinge"),"erro")),IF(#REF!&gt;=90,IF(#REF!="M",IF(CG5&gt;=7,"Atinge","Não atinge"),IF(#REF!="F",IF(CG5&gt;=4,"Atinge","Não atinge"),"erro")),IF(AND(#REF!&lt;70,#REF!&gt;64),IF(#REF!="M",IF(CG5&lt;14,"Atinge","Não atinge"),IF(#REF!="F",IF(CG5&lt;12,"Atinge","Não atinge"),"erro")),""))))))))</f>
        <v>#REF!</v>
      </c>
      <c r="CI5" s="68"/>
      <c r="CJ5" s="10" t="e">
        <f>IF(AND(#REF!&lt;=69,#REF!&gt;=60),IF(#REF!="M",IF(CI5&lt;=8,"Atinge","Não atinge"),IF(#REF!="F",IF(CI5&lt;=8,"Atinge","Não atinge"),"erro")),IF(AND(#REF!&lt;=79,#REF!&gt;=70),IF(#REF!="M",IF(CI5&lt;=9,"Atinge","Não atinge"),IF(#REF!="F",IF(CI5&lt;=9,"Atinge","Não atinge"),"erro")),IF(#REF!&gt;=80,IF(#REF!="M",IF(CI5&lt;=10,"Atinge","Não atinge"),IF(#REF!="F",IF(CI5&lt;=11,"Atinge","Não atinge"),"erro")),"")))</f>
        <v>#REF!</v>
      </c>
      <c r="CK5" s="68"/>
      <c r="CL5" s="68"/>
      <c r="CM5" s="68"/>
      <c r="CN5" s="68"/>
      <c r="CO5" s="68"/>
      <c r="CP5" s="68"/>
      <c r="CQ5" s="68"/>
      <c r="CR5" s="9">
        <f t="shared" si="0"/>
        <v>0</v>
      </c>
      <c r="CS5" s="68"/>
      <c r="CT5" s="9" t="str">
        <f t="shared" ref="CT5:CT68" si="3">IF(CS5&gt;=10,"Atinge","Não atinge")</f>
        <v>Não atinge</v>
      </c>
      <c r="CU5" s="69"/>
      <c r="CV5" s="9" t="str">
        <f t="shared" ref="CV5:CV68" si="4">IF(CU5&lt;=10,"Atinge","Não atinge")</f>
        <v>Atinge</v>
      </c>
      <c r="CW5" s="115"/>
      <c r="CX5" s="70"/>
      <c r="CY5" s="70"/>
      <c r="CZ5" s="35">
        <f t="shared" ref="CZ5:CZ68" si="5">IF(CY5&lt;&gt;"na",CY5/36,"na")</f>
        <v>0</v>
      </c>
      <c r="DA5" s="58"/>
      <c r="DB5" s="68"/>
      <c r="DC5" s="10" t="e">
        <f>IF(AND(#REF!&lt;=64,#REF!&gt;=60),IF(#REF!="M",IF(DB5&gt;=14,"Atinge","Não atinge"),IF(#REF!="F",IF(DB5&gt;=12,"Atinge","Não atinge"),"erro")),IF(AND(#REF!&lt;=69,#REF!&gt;=65),IF(#REF!="M",IF(DB5&gt;=12,"Atinge","Não atinge"),IF(#REF!="F",IF(DB5&gt;=11,"Atinge","Não atinge"),"erro")),IF(AND(#REF!&lt;=74,#REF!&gt;=70),IF(#REF!="M",IF(DB5&gt;=12,"Atinge","Não atinge"),IF(#REF!="F",IF(DB5&gt;=10,"Atinge","Não atinge"),"erro")),IF(AND(#REF!&lt;=79,#REF!&gt;=75),IF(#REF!="M",IF(DB5&gt;=11,"Atinge","Não atinge"),IF(#REF!="F",IF(DB5&gt;=10,"Atinge","Não atinge"),"erro")),IF(AND(#REF!&lt;=84,#REF!&gt;=80),IF(#REF!="M",IF(DB5&gt;=10,"Atinge","Não atinge"),IF(#REF!="F",IF(DB5&gt;=9,"Atinge","Não atinge"),"erro")),IF(AND(#REF!&lt;=89,#REF!&gt;=85),IF(#REF!="M",IF(DB5&gt;=8,"Atinge","Não atinge"),IF(#REF!="F",IF(DB5&gt;=8,"Atinge","Não atinge"),"erro")),IF(#REF!&gt;=90,IF(#REF!="M",IF(DB5&gt;=7,"Atinge","Não atinge"),IF(#REF!="F",IF(DB5&gt;=4,"Atinge","Não atinge"),"erro")),IF(AND(#REF!&lt;70,#REF!&gt;64),IF(#REF!="M",IF(DB5&lt;14,"Atinge","Não atinge"),IF(#REF!="F",IF(DB5&lt;12,"Atinge","Não atinge"),"erro")),""))))))))</f>
        <v>#REF!</v>
      </c>
      <c r="DD5" s="68"/>
      <c r="DE5" s="10" t="e">
        <f>IF(AND(#REF!&lt;=69,#REF!&gt;=60),IF(#REF!="M",IF(DD5&lt;=8,"Atinge","Não atinge"),IF(#REF!="F",IF(DD5&lt;=8,"Atinge","Não atinge"),"erro")),IF(AND(#REF!&lt;=79,#REF!&gt;=70),IF(#REF!="M",IF(DD5&lt;=9,"Atinge","Não atinge"),IF(#REF!="F",IF(DD5&lt;=9,"Atinge","Não atinge"),"erro")),IF(#REF!&gt;=80,IF(#REF!="M",IF(DD5&lt;=10,"Atinge","Não atinge"),IF(#REF!="F",IF(DD5&lt;=11,"Atinge","Não atinge"),"erro")),"")))</f>
        <v>#REF!</v>
      </c>
      <c r="DF5" s="68"/>
      <c r="DG5" s="68"/>
      <c r="DH5" s="68"/>
      <c r="DI5" s="68"/>
      <c r="DJ5" s="68"/>
      <c r="DK5" s="68"/>
      <c r="DL5" s="68"/>
      <c r="DM5" s="9">
        <f t="shared" ref="DM5:DM68" si="6">COUNTIF(DF5:DL5,"C")</f>
        <v>0</v>
      </c>
      <c r="DN5" s="9" t="str">
        <f t="shared" si="1"/>
        <v>Não Atinge</v>
      </c>
      <c r="DO5" s="68"/>
      <c r="DP5" s="9" t="str">
        <f t="shared" ref="DP5:DP68" si="7">IF(DO5&gt;=10,"Atinge","Não atinge")</f>
        <v>Não atinge</v>
      </c>
      <c r="DQ5" s="69"/>
      <c r="DR5" s="9" t="str">
        <f t="shared" ref="DR5:DR68" si="8">IF(DQ5&lt;=10,"Atinge","Não atinge")</f>
        <v>Atinge</v>
      </c>
      <c r="DS5" s="115"/>
      <c r="DT5" s="58"/>
      <c r="DU5" s="59"/>
      <c r="DV5" s="59"/>
      <c r="DW5" s="67"/>
      <c r="DX5" s="67"/>
      <c r="DY5" s="59"/>
      <c r="DZ5" s="67"/>
      <c r="EA5" s="59"/>
      <c r="EB5" s="59"/>
      <c r="EC5" s="59"/>
      <c r="ED5" s="59"/>
      <c r="EE5" s="59"/>
      <c r="EF5" s="67"/>
    </row>
    <row r="6" spans="1:144" s="5" customFormat="1" ht="24.95" customHeight="1">
      <c r="A6" s="9">
        <v>3</v>
      </c>
      <c r="B6" s="73" t="str">
        <f>'DADOS PESSOAIS'!B6</f>
        <v>(código)</v>
      </c>
      <c r="C6" s="58"/>
      <c r="D6" s="65"/>
      <c r="E6" s="65"/>
      <c r="F6" s="64"/>
      <c r="G6" s="59"/>
      <c r="H6" s="59"/>
      <c r="I6" s="67"/>
      <c r="J6" s="67"/>
      <c r="K6" s="59"/>
      <c r="L6" s="67"/>
      <c r="M6" s="59"/>
      <c r="N6" s="59"/>
      <c r="O6" s="59"/>
      <c r="P6" s="59"/>
      <c r="Q6" s="59"/>
      <c r="R6" s="67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7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9">
        <f t="shared" si="2"/>
        <v>0</v>
      </c>
      <c r="CG6" s="68"/>
      <c r="CH6" s="10" t="e">
        <f>IF(AND(#REF!&lt;=64,#REF!&gt;=60),IF(#REF!="M",IF(CG6&gt;=14,"Atinge","Não atinge"),IF(#REF!="F",IF(CG6&gt;=12,"Atinge","Não atinge"),"erro")),IF(AND(#REF!&lt;=69,#REF!&gt;=65),IF(#REF!="M",IF(CG6&gt;=12,"Atinge","Não atinge"),IF(#REF!="F",IF(CG6&gt;=11,"Atinge","Não atinge"),"erro")),IF(AND(#REF!&lt;=74,#REF!&gt;=70),IF(#REF!="M",IF(CG6&gt;=12,"Atinge","Não atinge"),IF(#REF!="F",IF(CG6&gt;=10,"Atinge","Não atinge"),"erro")),IF(AND(#REF!&lt;=79,#REF!&gt;=75),IF(#REF!="M",IF(CG6&gt;=11,"Atinge","Não atinge"),IF(#REF!="F",IF(CG6&gt;=10,"Atinge","Não atinge"),"erro")),IF(AND(#REF!&lt;=84,#REF!&gt;=80),IF(#REF!="M",IF(CG6&gt;=10,"Atinge","Não atinge"),IF(#REF!="F",IF(CG6&gt;=9,"Atinge","Não atinge"),"erro")),IF(AND(#REF!&lt;=89,#REF!&gt;=85),IF(#REF!="M",IF(CG6&gt;=8,"Atinge","Não atinge"),IF(#REF!="F",IF(CG6&gt;=8,"Atinge","Não atinge"),"erro")),IF(#REF!&gt;=90,IF(#REF!="M",IF(CG6&gt;=7,"Atinge","Não atinge"),IF(#REF!="F",IF(CG6&gt;=4,"Atinge","Não atinge"),"erro")),IF(AND(#REF!&lt;70,#REF!&gt;64),IF(#REF!="M",IF(CG6&lt;14,"Atinge","Não atinge"),IF(#REF!="F",IF(CG6&lt;12,"Atinge","Não atinge"),"erro")),""))))))))</f>
        <v>#REF!</v>
      </c>
      <c r="CI6" s="68"/>
      <c r="CJ6" s="10" t="e">
        <f>IF(AND(#REF!&lt;=69,#REF!&gt;=60),IF(#REF!="M",IF(CI6&lt;=8,"Atinge","Não atinge"),IF(#REF!="F",IF(CI6&lt;=8,"Atinge","Não atinge"),"erro")),IF(AND(#REF!&lt;=79,#REF!&gt;=70),IF(#REF!="M",IF(CI6&lt;=9,"Atinge","Não atinge"),IF(#REF!="F",IF(CI6&lt;=9,"Atinge","Não atinge"),"erro")),IF(#REF!&gt;=80,IF(#REF!="M",IF(CI6&lt;=10,"Atinge","Não atinge"),IF(#REF!="F",IF(CI6&lt;=11,"Atinge","Não atinge"),"erro")),"")))</f>
        <v>#REF!</v>
      </c>
      <c r="CK6" s="68"/>
      <c r="CL6" s="68"/>
      <c r="CM6" s="68"/>
      <c r="CN6" s="68"/>
      <c r="CO6" s="68"/>
      <c r="CP6" s="68"/>
      <c r="CQ6" s="68"/>
      <c r="CR6" s="9">
        <f t="shared" si="0"/>
        <v>0</v>
      </c>
      <c r="CS6" s="68"/>
      <c r="CT6" s="9" t="str">
        <f t="shared" si="3"/>
        <v>Não atinge</v>
      </c>
      <c r="CU6" s="69"/>
      <c r="CV6" s="9" t="str">
        <f t="shared" si="4"/>
        <v>Atinge</v>
      </c>
      <c r="CW6" s="115"/>
      <c r="CX6" s="70"/>
      <c r="CY6" s="70"/>
      <c r="CZ6" s="35">
        <f t="shared" si="5"/>
        <v>0</v>
      </c>
      <c r="DA6" s="58"/>
      <c r="DB6" s="68"/>
      <c r="DC6" s="10" t="e">
        <f>IF(AND(#REF!&lt;=64,#REF!&gt;=60),IF(#REF!="M",IF(DB6&gt;=14,"Atinge","Não atinge"),IF(#REF!="F",IF(DB6&gt;=12,"Atinge","Não atinge"),"erro")),IF(AND(#REF!&lt;=69,#REF!&gt;=65),IF(#REF!="M",IF(DB6&gt;=12,"Atinge","Não atinge"),IF(#REF!="F",IF(DB6&gt;=11,"Atinge","Não atinge"),"erro")),IF(AND(#REF!&lt;=74,#REF!&gt;=70),IF(#REF!="M",IF(DB6&gt;=12,"Atinge","Não atinge"),IF(#REF!="F",IF(DB6&gt;=10,"Atinge","Não atinge"),"erro")),IF(AND(#REF!&lt;=79,#REF!&gt;=75),IF(#REF!="M",IF(DB6&gt;=11,"Atinge","Não atinge"),IF(#REF!="F",IF(DB6&gt;=10,"Atinge","Não atinge"),"erro")),IF(AND(#REF!&lt;=84,#REF!&gt;=80),IF(#REF!="M",IF(DB6&gt;=10,"Atinge","Não atinge"),IF(#REF!="F",IF(DB6&gt;=9,"Atinge","Não atinge"),"erro")),IF(AND(#REF!&lt;=89,#REF!&gt;=85),IF(#REF!="M",IF(DB6&gt;=8,"Atinge","Não atinge"),IF(#REF!="F",IF(DB6&gt;=8,"Atinge","Não atinge"),"erro")),IF(#REF!&gt;=90,IF(#REF!="M",IF(DB6&gt;=7,"Atinge","Não atinge"),IF(#REF!="F",IF(DB6&gt;=4,"Atinge","Não atinge"),"erro")),IF(AND(#REF!&lt;70,#REF!&gt;64),IF(#REF!="M",IF(DB6&lt;14,"Atinge","Não atinge"),IF(#REF!="F",IF(DB6&lt;12,"Atinge","Não atinge"),"erro")),""))))))))</f>
        <v>#REF!</v>
      </c>
      <c r="DD6" s="68"/>
      <c r="DE6" s="10" t="e">
        <f>IF(AND(#REF!&lt;=69,#REF!&gt;=60),IF(#REF!="M",IF(DD6&lt;=8,"Atinge","Não atinge"),IF(#REF!="F",IF(DD6&lt;=8,"Atinge","Não atinge"),"erro")),IF(AND(#REF!&lt;=79,#REF!&gt;=70),IF(#REF!="M",IF(DD6&lt;=9,"Atinge","Não atinge"),IF(#REF!="F",IF(DD6&lt;=9,"Atinge","Não atinge"),"erro")),IF(#REF!&gt;=80,IF(#REF!="M",IF(DD6&lt;=10,"Atinge","Não atinge"),IF(#REF!="F",IF(DD6&lt;=11,"Atinge","Não atinge"),"erro")),"")))</f>
        <v>#REF!</v>
      </c>
      <c r="DF6" s="68"/>
      <c r="DG6" s="68"/>
      <c r="DH6" s="68"/>
      <c r="DI6" s="68"/>
      <c r="DJ6" s="68"/>
      <c r="DK6" s="68"/>
      <c r="DL6" s="68"/>
      <c r="DM6" s="9">
        <f t="shared" si="6"/>
        <v>0</v>
      </c>
      <c r="DN6" s="9" t="str">
        <f t="shared" si="1"/>
        <v>Não Atinge</v>
      </c>
      <c r="DO6" s="68"/>
      <c r="DP6" s="9" t="str">
        <f t="shared" si="7"/>
        <v>Não atinge</v>
      </c>
      <c r="DQ6" s="69"/>
      <c r="DR6" s="9" t="str">
        <f t="shared" si="8"/>
        <v>Atinge</v>
      </c>
      <c r="DS6" s="115"/>
      <c r="DT6" s="58"/>
      <c r="DU6" s="59"/>
      <c r="DV6" s="59"/>
      <c r="DW6" s="67"/>
      <c r="DX6" s="67"/>
      <c r="DY6" s="59"/>
      <c r="DZ6" s="67"/>
      <c r="EA6" s="59"/>
      <c r="EB6" s="59"/>
      <c r="EC6" s="59"/>
      <c r="ED6" s="59"/>
      <c r="EE6" s="59"/>
      <c r="EF6" s="67"/>
      <c r="EH6" s="6"/>
    </row>
    <row r="7" spans="1:144" s="5" customFormat="1" ht="24.95" customHeight="1">
      <c r="A7" s="9">
        <v>4</v>
      </c>
      <c r="B7" s="73" t="str">
        <f>'DADOS PESSOAIS'!B7</f>
        <v>(código)</v>
      </c>
      <c r="C7" s="58"/>
      <c r="D7" s="65"/>
      <c r="E7" s="65"/>
      <c r="F7" s="64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7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9">
        <f t="shared" si="2"/>
        <v>0</v>
      </c>
      <c r="CG7" s="68"/>
      <c r="CH7" s="10" t="e">
        <f>IF(AND(#REF!&lt;=64,#REF!&gt;=60),IF(#REF!="M",IF(CG7&gt;=14,"Atinge","Não atinge"),IF(#REF!="F",IF(CG7&gt;=12,"Atinge","Não atinge"),"erro")),IF(AND(#REF!&lt;=69,#REF!&gt;=65),IF(#REF!="M",IF(CG7&gt;=12,"Atinge","Não atinge"),IF(#REF!="F",IF(CG7&gt;=11,"Atinge","Não atinge"),"erro")),IF(AND(#REF!&lt;=74,#REF!&gt;=70),IF(#REF!="M",IF(CG7&gt;=12,"Atinge","Não atinge"),IF(#REF!="F",IF(CG7&gt;=10,"Atinge","Não atinge"),"erro")),IF(AND(#REF!&lt;=79,#REF!&gt;=75),IF(#REF!="M",IF(CG7&gt;=11,"Atinge","Não atinge"),IF(#REF!="F",IF(CG7&gt;=10,"Atinge","Não atinge"),"erro")),IF(AND(#REF!&lt;=84,#REF!&gt;=80),IF(#REF!="M",IF(CG7&gt;=10,"Atinge","Não atinge"),IF(#REF!="F",IF(CG7&gt;=9,"Atinge","Não atinge"),"erro")),IF(AND(#REF!&lt;=89,#REF!&gt;=85),IF(#REF!="M",IF(CG7&gt;=8,"Atinge","Não atinge"),IF(#REF!="F",IF(CG7&gt;=8,"Atinge","Não atinge"),"erro")),IF(#REF!&gt;=90,IF(#REF!="M",IF(CG7&gt;=7,"Atinge","Não atinge"),IF(#REF!="F",IF(CG7&gt;=4,"Atinge","Não atinge"),"erro")),IF(AND(#REF!&lt;70,#REF!&gt;64),IF(#REF!="M",IF(CG7&lt;14,"Atinge","Não atinge"),IF(#REF!="F",IF(CG7&lt;12,"Atinge","Não atinge"),"erro")),""))))))))</f>
        <v>#REF!</v>
      </c>
      <c r="CI7" s="68"/>
      <c r="CJ7" s="10" t="e">
        <f>IF(AND(#REF!&lt;=69,#REF!&gt;=60),IF(#REF!="M",IF(CI7&lt;=8,"Atinge","Não atinge"),IF(#REF!="F",IF(CI7&lt;=8,"Atinge","Não atinge"),"erro")),IF(AND(#REF!&lt;=79,#REF!&gt;=70),IF(#REF!="M",IF(CI7&lt;=9,"Atinge","Não atinge"),IF(#REF!="F",IF(CI7&lt;=9,"Atinge","Não atinge"),"erro")),IF(#REF!&gt;=80,IF(#REF!="M",IF(CI7&lt;=10,"Atinge","Não atinge"),IF(#REF!="F",IF(CI7&lt;=11,"Atinge","Não atinge"),"erro")),"")))</f>
        <v>#REF!</v>
      </c>
      <c r="CK7" s="68"/>
      <c r="CL7" s="68"/>
      <c r="CM7" s="68"/>
      <c r="CN7" s="68"/>
      <c r="CO7" s="68"/>
      <c r="CP7" s="68"/>
      <c r="CQ7" s="68"/>
      <c r="CR7" s="9">
        <f t="shared" si="0"/>
        <v>0</v>
      </c>
      <c r="CS7" s="68"/>
      <c r="CT7" s="9" t="str">
        <f t="shared" si="3"/>
        <v>Não atinge</v>
      </c>
      <c r="CU7" s="69"/>
      <c r="CV7" s="9" t="str">
        <f t="shared" si="4"/>
        <v>Atinge</v>
      </c>
      <c r="CW7" s="115"/>
      <c r="CX7" s="70"/>
      <c r="CY7" s="70"/>
      <c r="CZ7" s="35">
        <f t="shared" si="5"/>
        <v>0</v>
      </c>
      <c r="DA7" s="58"/>
      <c r="DB7" s="68"/>
      <c r="DC7" s="10" t="e">
        <f>IF(AND(#REF!&lt;=64,#REF!&gt;=60),IF(#REF!="M",IF(DB7&gt;=14,"Atinge","Não atinge"),IF(#REF!="F",IF(DB7&gt;=12,"Atinge","Não atinge"),"erro")),IF(AND(#REF!&lt;=69,#REF!&gt;=65),IF(#REF!="M",IF(DB7&gt;=12,"Atinge","Não atinge"),IF(#REF!="F",IF(DB7&gt;=11,"Atinge","Não atinge"),"erro")),IF(AND(#REF!&lt;=74,#REF!&gt;=70),IF(#REF!="M",IF(DB7&gt;=12,"Atinge","Não atinge"),IF(#REF!="F",IF(DB7&gt;=10,"Atinge","Não atinge"),"erro")),IF(AND(#REF!&lt;=79,#REF!&gt;=75),IF(#REF!="M",IF(DB7&gt;=11,"Atinge","Não atinge"),IF(#REF!="F",IF(DB7&gt;=10,"Atinge","Não atinge"),"erro")),IF(AND(#REF!&lt;=84,#REF!&gt;=80),IF(#REF!="M",IF(DB7&gt;=10,"Atinge","Não atinge"),IF(#REF!="F",IF(DB7&gt;=9,"Atinge","Não atinge"),"erro")),IF(AND(#REF!&lt;=89,#REF!&gt;=85),IF(#REF!="M",IF(DB7&gt;=8,"Atinge","Não atinge"),IF(#REF!="F",IF(DB7&gt;=8,"Atinge","Não atinge"),"erro")),IF(#REF!&gt;=90,IF(#REF!="M",IF(DB7&gt;=7,"Atinge","Não atinge"),IF(#REF!="F",IF(DB7&gt;=4,"Atinge","Não atinge"),"erro")),IF(AND(#REF!&lt;70,#REF!&gt;64),IF(#REF!="M",IF(DB7&lt;14,"Atinge","Não atinge"),IF(#REF!="F",IF(DB7&lt;12,"Atinge","Não atinge"),"erro")),""))))))))</f>
        <v>#REF!</v>
      </c>
      <c r="DD7" s="68"/>
      <c r="DE7" s="10" t="e">
        <f>IF(AND(#REF!&lt;=69,#REF!&gt;=60),IF(#REF!="M",IF(DD7&lt;=8,"Atinge","Não atinge"),IF(#REF!="F",IF(DD7&lt;=8,"Atinge","Não atinge"),"erro")),IF(AND(#REF!&lt;=79,#REF!&gt;=70),IF(#REF!="M",IF(DD7&lt;=9,"Atinge","Não atinge"),IF(#REF!="F",IF(DD7&lt;=9,"Atinge","Não atinge"),"erro")),IF(#REF!&gt;=80,IF(#REF!="M",IF(DD7&lt;=10,"Atinge","Não atinge"),IF(#REF!="F",IF(DD7&lt;=11,"Atinge","Não atinge"),"erro")),"")))</f>
        <v>#REF!</v>
      </c>
      <c r="DF7" s="68"/>
      <c r="DG7" s="68"/>
      <c r="DH7" s="68"/>
      <c r="DI7" s="68"/>
      <c r="DJ7" s="68"/>
      <c r="DK7" s="68"/>
      <c r="DL7" s="68"/>
      <c r="DM7" s="9">
        <f t="shared" si="6"/>
        <v>0</v>
      </c>
      <c r="DN7" s="9" t="str">
        <f t="shared" si="1"/>
        <v>Não Atinge</v>
      </c>
      <c r="DO7" s="68"/>
      <c r="DP7" s="9" t="str">
        <f t="shared" si="7"/>
        <v>Não atinge</v>
      </c>
      <c r="DQ7" s="69"/>
      <c r="DR7" s="9" t="str">
        <f t="shared" si="8"/>
        <v>Atinge</v>
      </c>
      <c r="DS7" s="115"/>
      <c r="DT7" s="58"/>
      <c r="DU7" s="59"/>
      <c r="DV7" s="59"/>
      <c r="DW7" s="67"/>
      <c r="DX7" s="67"/>
      <c r="DY7" s="59"/>
      <c r="DZ7" s="67"/>
      <c r="EA7" s="59"/>
      <c r="EB7" s="59"/>
      <c r="EC7" s="59"/>
      <c r="ED7" s="59"/>
      <c r="EE7" s="59"/>
      <c r="EF7" s="67"/>
    </row>
    <row r="8" spans="1:144" s="5" customFormat="1" ht="24.95" customHeight="1">
      <c r="A8" s="9">
        <v>5</v>
      </c>
      <c r="B8" s="73" t="str">
        <f>'DADOS PESSOAIS'!B8</f>
        <v>(código)</v>
      </c>
      <c r="C8" s="58"/>
      <c r="D8" s="65"/>
      <c r="E8" s="65"/>
      <c r="F8" s="64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7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9">
        <f t="shared" si="2"/>
        <v>0</v>
      </c>
      <c r="CG8" s="68"/>
      <c r="CH8" s="10" t="e">
        <f>IF(AND(#REF!&lt;=64,#REF!&gt;=60),IF(#REF!="M",IF(CG8&gt;=14,"Atinge","Não atinge"),IF(#REF!="F",IF(CG8&gt;=12,"Atinge","Não atinge"),"erro")),IF(AND(#REF!&lt;=69,#REF!&gt;=65),IF(#REF!="M",IF(CG8&gt;=12,"Atinge","Não atinge"),IF(#REF!="F",IF(CG8&gt;=11,"Atinge","Não atinge"),"erro")),IF(AND(#REF!&lt;=74,#REF!&gt;=70),IF(#REF!="M",IF(CG8&gt;=12,"Atinge","Não atinge"),IF(#REF!="F",IF(CG8&gt;=10,"Atinge","Não atinge"),"erro")),IF(AND(#REF!&lt;=79,#REF!&gt;=75),IF(#REF!="M",IF(CG8&gt;=11,"Atinge","Não atinge"),IF(#REF!="F",IF(CG8&gt;=10,"Atinge","Não atinge"),"erro")),IF(AND(#REF!&lt;=84,#REF!&gt;=80),IF(#REF!="M",IF(CG8&gt;=10,"Atinge","Não atinge"),IF(#REF!="F",IF(CG8&gt;=9,"Atinge","Não atinge"),"erro")),IF(AND(#REF!&lt;=89,#REF!&gt;=85),IF(#REF!="M",IF(CG8&gt;=8,"Atinge","Não atinge"),IF(#REF!="F",IF(CG8&gt;=8,"Atinge","Não atinge"),"erro")),IF(#REF!&gt;=90,IF(#REF!="M",IF(CG8&gt;=7,"Atinge","Não atinge"),IF(#REF!="F",IF(CG8&gt;=4,"Atinge","Não atinge"),"erro")),IF(AND(#REF!&lt;70,#REF!&gt;64),IF(#REF!="M",IF(CG8&lt;14,"Atinge","Não atinge"),IF(#REF!="F",IF(CG8&lt;12,"Atinge","Não atinge"),"erro")),""))))))))</f>
        <v>#REF!</v>
      </c>
      <c r="CI8" s="68"/>
      <c r="CJ8" s="10" t="e">
        <f>IF(AND(#REF!&lt;=69,#REF!&gt;=60),IF(#REF!="M",IF(CI8&lt;=8,"Atinge","Não atinge"),IF(#REF!="F",IF(CI8&lt;=8,"Atinge","Não atinge"),"erro")),IF(AND(#REF!&lt;=79,#REF!&gt;=70),IF(#REF!="M",IF(CI8&lt;=9,"Atinge","Não atinge"),IF(#REF!="F",IF(CI8&lt;=9,"Atinge","Não atinge"),"erro")),IF(#REF!&gt;=80,IF(#REF!="M",IF(CI8&lt;=10,"Atinge","Não atinge"),IF(#REF!="F",IF(CI8&lt;=11,"Atinge","Não atinge"),"erro")),"")))</f>
        <v>#REF!</v>
      </c>
      <c r="CK8" s="68"/>
      <c r="CL8" s="68"/>
      <c r="CM8" s="68"/>
      <c r="CN8" s="68"/>
      <c r="CO8" s="68"/>
      <c r="CP8" s="68"/>
      <c r="CQ8" s="68"/>
      <c r="CR8" s="9">
        <f t="shared" si="0"/>
        <v>0</v>
      </c>
      <c r="CS8" s="68"/>
      <c r="CT8" s="9" t="str">
        <f t="shared" si="3"/>
        <v>Não atinge</v>
      </c>
      <c r="CU8" s="69"/>
      <c r="CV8" s="9" t="str">
        <f t="shared" si="4"/>
        <v>Atinge</v>
      </c>
      <c r="CW8" s="115"/>
      <c r="CX8" s="70"/>
      <c r="CY8" s="70"/>
      <c r="CZ8" s="35">
        <f t="shared" si="5"/>
        <v>0</v>
      </c>
      <c r="DA8" s="58"/>
      <c r="DB8" s="68"/>
      <c r="DC8" s="10" t="e">
        <f>IF(AND(#REF!&lt;=64,#REF!&gt;=60),IF(#REF!="M",IF(DB8&gt;=14,"Atinge","Não atinge"),IF(#REF!="F",IF(DB8&gt;=12,"Atinge","Não atinge"),"erro")),IF(AND(#REF!&lt;=69,#REF!&gt;=65),IF(#REF!="M",IF(DB8&gt;=12,"Atinge","Não atinge"),IF(#REF!="F",IF(DB8&gt;=11,"Atinge","Não atinge"),"erro")),IF(AND(#REF!&lt;=74,#REF!&gt;=70),IF(#REF!="M",IF(DB8&gt;=12,"Atinge","Não atinge"),IF(#REF!="F",IF(DB8&gt;=10,"Atinge","Não atinge"),"erro")),IF(AND(#REF!&lt;=79,#REF!&gt;=75),IF(#REF!="M",IF(DB8&gt;=11,"Atinge","Não atinge"),IF(#REF!="F",IF(DB8&gt;=10,"Atinge","Não atinge"),"erro")),IF(AND(#REF!&lt;=84,#REF!&gt;=80),IF(#REF!="M",IF(DB8&gt;=10,"Atinge","Não atinge"),IF(#REF!="F",IF(DB8&gt;=9,"Atinge","Não atinge"),"erro")),IF(AND(#REF!&lt;=89,#REF!&gt;=85),IF(#REF!="M",IF(DB8&gt;=8,"Atinge","Não atinge"),IF(#REF!="F",IF(DB8&gt;=8,"Atinge","Não atinge"),"erro")),IF(#REF!&gt;=90,IF(#REF!="M",IF(DB8&gt;=7,"Atinge","Não atinge"),IF(#REF!="F",IF(DB8&gt;=4,"Atinge","Não atinge"),"erro")),IF(AND(#REF!&lt;70,#REF!&gt;64),IF(#REF!="M",IF(DB8&lt;14,"Atinge","Não atinge"),IF(#REF!="F",IF(DB8&lt;12,"Atinge","Não atinge"),"erro")),""))))))))</f>
        <v>#REF!</v>
      </c>
      <c r="DD8" s="68"/>
      <c r="DE8" s="10" t="e">
        <f>IF(AND(#REF!&lt;=69,#REF!&gt;=60),IF(#REF!="M",IF(DD8&lt;=8,"Atinge","Não atinge"),IF(#REF!="F",IF(DD8&lt;=8,"Atinge","Não atinge"),"erro")),IF(AND(#REF!&lt;=79,#REF!&gt;=70),IF(#REF!="M",IF(DD8&lt;=9,"Atinge","Não atinge"),IF(#REF!="F",IF(DD8&lt;=9,"Atinge","Não atinge"),"erro")),IF(#REF!&gt;=80,IF(#REF!="M",IF(DD8&lt;=10,"Atinge","Não atinge"),IF(#REF!="F",IF(DD8&lt;=11,"Atinge","Não atinge"),"erro")),"")))</f>
        <v>#REF!</v>
      </c>
      <c r="DF8" s="68"/>
      <c r="DG8" s="68"/>
      <c r="DH8" s="68"/>
      <c r="DI8" s="68"/>
      <c r="DJ8" s="68"/>
      <c r="DK8" s="68"/>
      <c r="DL8" s="68"/>
      <c r="DM8" s="9">
        <f t="shared" si="6"/>
        <v>0</v>
      </c>
      <c r="DN8" s="9" t="str">
        <f t="shared" si="1"/>
        <v>Não Atinge</v>
      </c>
      <c r="DO8" s="68"/>
      <c r="DP8" s="9" t="str">
        <f t="shared" si="7"/>
        <v>Não atinge</v>
      </c>
      <c r="DQ8" s="69"/>
      <c r="DR8" s="9" t="str">
        <f t="shared" si="8"/>
        <v>Atinge</v>
      </c>
      <c r="DS8" s="115"/>
      <c r="DT8" s="58"/>
      <c r="DU8" s="59"/>
      <c r="DV8" s="59"/>
      <c r="DW8" s="67"/>
      <c r="DX8" s="67"/>
      <c r="DY8" s="59"/>
      <c r="DZ8" s="67"/>
      <c r="EA8" s="59"/>
      <c r="EB8" s="59"/>
      <c r="EC8" s="59"/>
      <c r="ED8" s="59"/>
      <c r="EE8" s="59"/>
      <c r="EF8" s="67"/>
    </row>
    <row r="9" spans="1:144" s="5" customFormat="1" ht="24.95" customHeight="1">
      <c r="A9" s="9">
        <v>6</v>
      </c>
      <c r="B9" s="73" t="str">
        <f>'DADOS PESSOAIS'!B9</f>
        <v>(código)</v>
      </c>
      <c r="C9" s="58"/>
      <c r="D9" s="65"/>
      <c r="E9" s="65"/>
      <c r="F9" s="64"/>
      <c r="G9" s="59"/>
      <c r="H9" s="59"/>
      <c r="I9" s="67"/>
      <c r="J9" s="67"/>
      <c r="K9" s="59"/>
      <c r="L9" s="67"/>
      <c r="M9" s="59"/>
      <c r="N9" s="59"/>
      <c r="O9" s="59"/>
      <c r="P9" s="59"/>
      <c r="Q9" s="59"/>
      <c r="R9" s="67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7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9">
        <f t="shared" si="2"/>
        <v>0</v>
      </c>
      <c r="CG9" s="68"/>
      <c r="CH9" s="10" t="e">
        <f>IF(AND(#REF!&lt;=64,#REF!&gt;=60),IF(#REF!="M",IF(CG9&gt;=14,"Atinge","Não atinge"),IF(#REF!="F",IF(CG9&gt;=12,"Atinge","Não atinge"),"erro")),IF(AND(#REF!&lt;=69,#REF!&gt;=65),IF(#REF!="M",IF(CG9&gt;=12,"Atinge","Não atinge"),IF(#REF!="F",IF(CG9&gt;=11,"Atinge","Não atinge"),"erro")),IF(AND(#REF!&lt;=74,#REF!&gt;=70),IF(#REF!="M",IF(CG9&gt;=12,"Atinge","Não atinge"),IF(#REF!="F",IF(CG9&gt;=10,"Atinge","Não atinge"),"erro")),IF(AND(#REF!&lt;=79,#REF!&gt;=75),IF(#REF!="M",IF(CG9&gt;=11,"Atinge","Não atinge"),IF(#REF!="F",IF(CG9&gt;=10,"Atinge","Não atinge"),"erro")),IF(AND(#REF!&lt;=84,#REF!&gt;=80),IF(#REF!="M",IF(CG9&gt;=10,"Atinge","Não atinge"),IF(#REF!="F",IF(CG9&gt;=9,"Atinge","Não atinge"),"erro")),IF(AND(#REF!&lt;=89,#REF!&gt;=85),IF(#REF!="M",IF(CG9&gt;=8,"Atinge","Não atinge"),IF(#REF!="F",IF(CG9&gt;=8,"Atinge","Não atinge"),"erro")),IF(#REF!&gt;=90,IF(#REF!="M",IF(CG9&gt;=7,"Atinge","Não atinge"),IF(#REF!="F",IF(CG9&gt;=4,"Atinge","Não atinge"),"erro")),IF(AND(#REF!&lt;70,#REF!&gt;64),IF(#REF!="M",IF(CG9&lt;14,"Atinge","Não atinge"),IF(#REF!="F",IF(CG9&lt;12,"Atinge","Não atinge"),"erro")),""))))))))</f>
        <v>#REF!</v>
      </c>
      <c r="CI9" s="68"/>
      <c r="CJ9" s="10" t="e">
        <f>IF(AND(#REF!&lt;=69,#REF!&gt;=60),IF(#REF!="M",IF(CI9&lt;=8,"Atinge","Não atinge"),IF(#REF!="F",IF(CI9&lt;=8,"Atinge","Não atinge"),"erro")),IF(AND(#REF!&lt;=79,#REF!&gt;=70),IF(#REF!="M",IF(CI9&lt;=9,"Atinge","Não atinge"),IF(#REF!="F",IF(CI9&lt;=9,"Atinge","Não atinge"),"erro")),IF(#REF!&gt;=80,IF(#REF!="M",IF(CI9&lt;=10,"Atinge","Não atinge"),IF(#REF!="F",IF(CI9&lt;=11,"Atinge","Não atinge"),"erro")),"")))</f>
        <v>#REF!</v>
      </c>
      <c r="CK9" s="68"/>
      <c r="CL9" s="68"/>
      <c r="CM9" s="68"/>
      <c r="CN9" s="68"/>
      <c r="CO9" s="68"/>
      <c r="CP9" s="68"/>
      <c r="CQ9" s="68"/>
      <c r="CR9" s="9">
        <f t="shared" si="0"/>
        <v>0</v>
      </c>
      <c r="CS9" s="68"/>
      <c r="CT9" s="9" t="str">
        <f t="shared" si="3"/>
        <v>Não atinge</v>
      </c>
      <c r="CU9" s="69"/>
      <c r="CV9" s="9" t="str">
        <f t="shared" si="4"/>
        <v>Atinge</v>
      </c>
      <c r="CW9" s="115"/>
      <c r="CX9" s="70"/>
      <c r="CY9" s="70"/>
      <c r="CZ9" s="35">
        <f t="shared" si="5"/>
        <v>0</v>
      </c>
      <c r="DA9" s="58"/>
      <c r="DB9" s="68"/>
      <c r="DC9" s="10" t="e">
        <f>IF(AND(#REF!&lt;=64,#REF!&gt;=60),IF(#REF!="M",IF(DB9&gt;=14,"Atinge","Não atinge"),IF(#REF!="F",IF(DB9&gt;=12,"Atinge","Não atinge"),"erro")),IF(AND(#REF!&lt;=69,#REF!&gt;=65),IF(#REF!="M",IF(DB9&gt;=12,"Atinge","Não atinge"),IF(#REF!="F",IF(DB9&gt;=11,"Atinge","Não atinge"),"erro")),IF(AND(#REF!&lt;=74,#REF!&gt;=70),IF(#REF!="M",IF(DB9&gt;=12,"Atinge","Não atinge"),IF(#REF!="F",IF(DB9&gt;=10,"Atinge","Não atinge"),"erro")),IF(AND(#REF!&lt;=79,#REF!&gt;=75),IF(#REF!="M",IF(DB9&gt;=11,"Atinge","Não atinge"),IF(#REF!="F",IF(DB9&gt;=10,"Atinge","Não atinge"),"erro")),IF(AND(#REF!&lt;=84,#REF!&gt;=80),IF(#REF!="M",IF(DB9&gt;=10,"Atinge","Não atinge"),IF(#REF!="F",IF(DB9&gt;=9,"Atinge","Não atinge"),"erro")),IF(AND(#REF!&lt;=89,#REF!&gt;=85),IF(#REF!="M",IF(DB9&gt;=8,"Atinge","Não atinge"),IF(#REF!="F",IF(DB9&gt;=8,"Atinge","Não atinge"),"erro")),IF(#REF!&gt;=90,IF(#REF!="M",IF(DB9&gt;=7,"Atinge","Não atinge"),IF(#REF!="F",IF(DB9&gt;=4,"Atinge","Não atinge"),"erro")),IF(AND(#REF!&lt;70,#REF!&gt;64),IF(#REF!="M",IF(DB9&lt;14,"Atinge","Não atinge"),IF(#REF!="F",IF(DB9&lt;12,"Atinge","Não atinge"),"erro")),""))))))))</f>
        <v>#REF!</v>
      </c>
      <c r="DD9" s="68"/>
      <c r="DE9" s="10" t="e">
        <f>IF(AND(#REF!&lt;=69,#REF!&gt;=60),IF(#REF!="M",IF(DD9&lt;=8,"Atinge","Não atinge"),IF(#REF!="F",IF(DD9&lt;=8,"Atinge","Não atinge"),"erro")),IF(AND(#REF!&lt;=79,#REF!&gt;=70),IF(#REF!="M",IF(DD9&lt;=9,"Atinge","Não atinge"),IF(#REF!="F",IF(DD9&lt;=9,"Atinge","Não atinge"),"erro")),IF(#REF!&gt;=80,IF(#REF!="M",IF(DD9&lt;=10,"Atinge","Não atinge"),IF(#REF!="F",IF(DD9&lt;=11,"Atinge","Não atinge"),"erro")),"")))</f>
        <v>#REF!</v>
      </c>
      <c r="DF9" s="68"/>
      <c r="DG9" s="68"/>
      <c r="DH9" s="68"/>
      <c r="DI9" s="68"/>
      <c r="DJ9" s="68"/>
      <c r="DK9" s="68"/>
      <c r="DL9" s="68"/>
      <c r="DM9" s="9">
        <f t="shared" si="6"/>
        <v>0</v>
      </c>
      <c r="DN9" s="9" t="str">
        <f t="shared" si="1"/>
        <v>Não Atinge</v>
      </c>
      <c r="DO9" s="68"/>
      <c r="DP9" s="9" t="str">
        <f t="shared" si="7"/>
        <v>Não atinge</v>
      </c>
      <c r="DQ9" s="69"/>
      <c r="DR9" s="9" t="str">
        <f t="shared" si="8"/>
        <v>Atinge</v>
      </c>
      <c r="DS9" s="115"/>
      <c r="DT9" s="58"/>
      <c r="DU9" s="59"/>
      <c r="DV9" s="59"/>
      <c r="DW9" s="67"/>
      <c r="DX9" s="67"/>
      <c r="DY9" s="59"/>
      <c r="DZ9" s="67"/>
      <c r="EA9" s="59"/>
      <c r="EB9" s="59"/>
      <c r="EC9" s="59"/>
      <c r="ED9" s="59"/>
      <c r="EE9" s="59"/>
      <c r="EF9" s="67"/>
    </row>
    <row r="10" spans="1:144" s="5" customFormat="1" ht="24.95" customHeight="1">
      <c r="A10" s="9">
        <v>7</v>
      </c>
      <c r="B10" s="73" t="str">
        <f>'DADOS PESSOAIS'!B10</f>
        <v>(código)</v>
      </c>
      <c r="C10" s="58"/>
      <c r="D10" s="65"/>
      <c r="E10" s="65"/>
      <c r="F10" s="64"/>
      <c r="G10" s="59"/>
      <c r="H10" s="59"/>
      <c r="I10" s="67"/>
      <c r="J10" s="67"/>
      <c r="K10" s="59"/>
      <c r="L10" s="67"/>
      <c r="M10" s="59"/>
      <c r="N10" s="59"/>
      <c r="O10" s="59"/>
      <c r="P10" s="59"/>
      <c r="Q10" s="59"/>
      <c r="R10" s="67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7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9">
        <f t="shared" si="2"/>
        <v>0</v>
      </c>
      <c r="CG10" s="68"/>
      <c r="CH10" s="10" t="e">
        <f>IF(AND(#REF!&lt;=64,#REF!&gt;=60),IF(#REF!="M",IF(CG10&gt;=14,"Atinge","Não atinge"),IF(#REF!="F",IF(CG10&gt;=12,"Atinge","Não atinge"),"erro")),IF(AND(#REF!&lt;=69,#REF!&gt;=65),IF(#REF!="M",IF(CG10&gt;=12,"Atinge","Não atinge"),IF(#REF!="F",IF(CG10&gt;=11,"Atinge","Não atinge"),"erro")),IF(AND(#REF!&lt;=74,#REF!&gt;=70),IF(#REF!="M",IF(CG10&gt;=12,"Atinge","Não atinge"),IF(#REF!="F",IF(CG10&gt;=10,"Atinge","Não atinge"),"erro")),IF(AND(#REF!&lt;=79,#REF!&gt;=75),IF(#REF!="M",IF(CG10&gt;=11,"Atinge","Não atinge"),IF(#REF!="F",IF(CG10&gt;=10,"Atinge","Não atinge"),"erro")),IF(AND(#REF!&lt;=84,#REF!&gt;=80),IF(#REF!="M",IF(CG10&gt;=10,"Atinge","Não atinge"),IF(#REF!="F",IF(CG10&gt;=9,"Atinge","Não atinge"),"erro")),IF(AND(#REF!&lt;=89,#REF!&gt;=85),IF(#REF!="M",IF(CG10&gt;=8,"Atinge","Não atinge"),IF(#REF!="F",IF(CG10&gt;=8,"Atinge","Não atinge"),"erro")),IF(#REF!&gt;=90,IF(#REF!="M",IF(CG10&gt;=7,"Atinge","Não atinge"),IF(#REF!="F",IF(CG10&gt;=4,"Atinge","Não atinge"),"erro")),IF(AND(#REF!&lt;70,#REF!&gt;64),IF(#REF!="M",IF(CG10&lt;14,"Atinge","Não atinge"),IF(#REF!="F",IF(CG10&lt;12,"Atinge","Não atinge"),"erro")),""))))))))</f>
        <v>#REF!</v>
      </c>
      <c r="CI10" s="68"/>
      <c r="CJ10" s="10" t="e">
        <f>IF(AND(#REF!&lt;=69,#REF!&gt;=60),IF(#REF!="M",IF(CI10&lt;=8,"Atinge","Não atinge"),IF(#REF!="F",IF(CI10&lt;=8,"Atinge","Não atinge"),"erro")),IF(AND(#REF!&lt;=79,#REF!&gt;=70),IF(#REF!="M",IF(CI10&lt;=9,"Atinge","Não atinge"),IF(#REF!="F",IF(CI10&lt;=9,"Atinge","Não atinge"),"erro")),IF(#REF!&gt;=80,IF(#REF!="M",IF(CI10&lt;=10,"Atinge","Não atinge"),IF(#REF!="F",IF(CI10&lt;=11,"Atinge","Não atinge"),"erro")),"")))</f>
        <v>#REF!</v>
      </c>
      <c r="CK10" s="68"/>
      <c r="CL10" s="68"/>
      <c r="CM10" s="68"/>
      <c r="CN10" s="68"/>
      <c r="CO10" s="68"/>
      <c r="CP10" s="68"/>
      <c r="CQ10" s="68"/>
      <c r="CR10" s="9">
        <f t="shared" si="0"/>
        <v>0</v>
      </c>
      <c r="CS10" s="68"/>
      <c r="CT10" s="9" t="str">
        <f t="shared" si="3"/>
        <v>Não atinge</v>
      </c>
      <c r="CU10" s="69"/>
      <c r="CV10" s="9" t="str">
        <f t="shared" si="4"/>
        <v>Atinge</v>
      </c>
      <c r="CW10" s="115"/>
      <c r="CX10" s="70"/>
      <c r="CY10" s="70"/>
      <c r="CZ10" s="35">
        <f t="shared" si="5"/>
        <v>0</v>
      </c>
      <c r="DA10" s="58"/>
      <c r="DB10" s="68"/>
      <c r="DC10" s="10" t="e">
        <f>IF(AND(#REF!&lt;=64,#REF!&gt;=60),IF(#REF!="M",IF(DB10&gt;=14,"Atinge","Não atinge"),IF(#REF!="F",IF(DB10&gt;=12,"Atinge","Não atinge"),"erro")),IF(AND(#REF!&lt;=69,#REF!&gt;=65),IF(#REF!="M",IF(DB10&gt;=12,"Atinge","Não atinge"),IF(#REF!="F",IF(DB10&gt;=11,"Atinge","Não atinge"),"erro")),IF(AND(#REF!&lt;=74,#REF!&gt;=70),IF(#REF!="M",IF(DB10&gt;=12,"Atinge","Não atinge"),IF(#REF!="F",IF(DB10&gt;=10,"Atinge","Não atinge"),"erro")),IF(AND(#REF!&lt;=79,#REF!&gt;=75),IF(#REF!="M",IF(DB10&gt;=11,"Atinge","Não atinge"),IF(#REF!="F",IF(DB10&gt;=10,"Atinge","Não atinge"),"erro")),IF(AND(#REF!&lt;=84,#REF!&gt;=80),IF(#REF!="M",IF(DB10&gt;=10,"Atinge","Não atinge"),IF(#REF!="F",IF(DB10&gt;=9,"Atinge","Não atinge"),"erro")),IF(AND(#REF!&lt;=89,#REF!&gt;=85),IF(#REF!="M",IF(DB10&gt;=8,"Atinge","Não atinge"),IF(#REF!="F",IF(DB10&gt;=8,"Atinge","Não atinge"),"erro")),IF(#REF!&gt;=90,IF(#REF!="M",IF(DB10&gt;=7,"Atinge","Não atinge"),IF(#REF!="F",IF(DB10&gt;=4,"Atinge","Não atinge"),"erro")),IF(AND(#REF!&lt;70,#REF!&gt;64),IF(#REF!="M",IF(DB10&lt;14,"Atinge","Não atinge"),IF(#REF!="F",IF(DB10&lt;12,"Atinge","Não atinge"),"erro")),""))))))))</f>
        <v>#REF!</v>
      </c>
      <c r="DD10" s="68"/>
      <c r="DE10" s="10" t="e">
        <f>IF(AND(#REF!&lt;=69,#REF!&gt;=60),IF(#REF!="M",IF(DD10&lt;=8,"Atinge","Não atinge"),IF(#REF!="F",IF(DD10&lt;=8,"Atinge","Não atinge"),"erro")),IF(AND(#REF!&lt;=79,#REF!&gt;=70),IF(#REF!="M",IF(DD10&lt;=9,"Atinge","Não atinge"),IF(#REF!="F",IF(DD10&lt;=9,"Atinge","Não atinge"),"erro")),IF(#REF!&gt;=80,IF(#REF!="M",IF(DD10&lt;=10,"Atinge","Não atinge"),IF(#REF!="F",IF(DD10&lt;=11,"Atinge","Não atinge"),"erro")),"")))</f>
        <v>#REF!</v>
      </c>
      <c r="DF10" s="68"/>
      <c r="DG10" s="68"/>
      <c r="DH10" s="68"/>
      <c r="DI10" s="68"/>
      <c r="DJ10" s="68"/>
      <c r="DK10" s="68"/>
      <c r="DL10" s="68"/>
      <c r="DM10" s="9">
        <f t="shared" si="6"/>
        <v>0</v>
      </c>
      <c r="DN10" s="9" t="str">
        <f t="shared" si="1"/>
        <v>Não Atinge</v>
      </c>
      <c r="DO10" s="68"/>
      <c r="DP10" s="9" t="str">
        <f t="shared" si="7"/>
        <v>Não atinge</v>
      </c>
      <c r="DQ10" s="69"/>
      <c r="DR10" s="9" t="str">
        <f t="shared" si="8"/>
        <v>Atinge</v>
      </c>
      <c r="DS10" s="115"/>
      <c r="DT10" s="58"/>
      <c r="DU10" s="59"/>
      <c r="DV10" s="59"/>
      <c r="DW10" s="67"/>
      <c r="DX10" s="67"/>
      <c r="DY10" s="59"/>
      <c r="DZ10" s="67"/>
      <c r="EA10" s="59"/>
      <c r="EB10" s="59"/>
      <c r="EC10" s="59"/>
      <c r="ED10" s="59"/>
      <c r="EE10" s="59"/>
      <c r="EF10" s="67"/>
    </row>
    <row r="11" spans="1:144" s="5" customFormat="1" ht="24.95" customHeight="1">
      <c r="A11" s="9">
        <v>8</v>
      </c>
      <c r="B11" s="73" t="str">
        <f>'DADOS PESSOAIS'!B11</f>
        <v>(código)</v>
      </c>
      <c r="C11" s="58"/>
      <c r="D11" s="65"/>
      <c r="E11" s="65"/>
      <c r="F11" s="64"/>
      <c r="G11" s="59"/>
      <c r="H11" s="59"/>
      <c r="I11" s="67"/>
      <c r="J11" s="67"/>
      <c r="K11" s="59"/>
      <c r="L11" s="67"/>
      <c r="M11" s="59"/>
      <c r="N11" s="59"/>
      <c r="O11" s="59"/>
      <c r="P11" s="59"/>
      <c r="Q11" s="59"/>
      <c r="R11" s="67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67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9">
        <f t="shared" si="2"/>
        <v>0</v>
      </c>
      <c r="CG11" s="68"/>
      <c r="CH11" s="10" t="e">
        <f>IF(AND(#REF!&lt;=64,#REF!&gt;=60),IF(#REF!="M",IF(CG11&gt;=14,"Atinge","Não atinge"),IF(#REF!="F",IF(CG11&gt;=12,"Atinge","Não atinge"),"erro")),IF(AND(#REF!&lt;=69,#REF!&gt;=65),IF(#REF!="M",IF(CG11&gt;=12,"Atinge","Não atinge"),IF(#REF!="F",IF(CG11&gt;=11,"Atinge","Não atinge"),"erro")),IF(AND(#REF!&lt;=74,#REF!&gt;=70),IF(#REF!="M",IF(CG11&gt;=12,"Atinge","Não atinge"),IF(#REF!="F",IF(CG11&gt;=10,"Atinge","Não atinge"),"erro")),IF(AND(#REF!&lt;=79,#REF!&gt;=75),IF(#REF!="M",IF(CG11&gt;=11,"Atinge","Não atinge"),IF(#REF!="F",IF(CG11&gt;=10,"Atinge","Não atinge"),"erro")),IF(AND(#REF!&lt;=84,#REF!&gt;=80),IF(#REF!="M",IF(CG11&gt;=10,"Atinge","Não atinge"),IF(#REF!="F",IF(CG11&gt;=9,"Atinge","Não atinge"),"erro")),IF(AND(#REF!&lt;=89,#REF!&gt;=85),IF(#REF!="M",IF(CG11&gt;=8,"Atinge","Não atinge"),IF(#REF!="F",IF(CG11&gt;=8,"Atinge","Não atinge"),"erro")),IF(#REF!&gt;=90,IF(#REF!="M",IF(CG11&gt;=7,"Atinge","Não atinge"),IF(#REF!="F",IF(CG11&gt;=4,"Atinge","Não atinge"),"erro")),IF(AND(#REF!&lt;70,#REF!&gt;64),IF(#REF!="M",IF(CG11&lt;14,"Atinge","Não atinge"),IF(#REF!="F",IF(CG11&lt;12,"Atinge","Não atinge"),"erro")),""))))))))</f>
        <v>#REF!</v>
      </c>
      <c r="CI11" s="68"/>
      <c r="CJ11" s="10" t="e">
        <f>IF(AND(#REF!&lt;=69,#REF!&gt;=60),IF(#REF!="M",IF(CI11&lt;=8,"Atinge","Não atinge"),IF(#REF!="F",IF(CI11&lt;=8,"Atinge","Não atinge"),"erro")),IF(AND(#REF!&lt;=79,#REF!&gt;=70),IF(#REF!="M",IF(CI11&lt;=9,"Atinge","Não atinge"),IF(#REF!="F",IF(CI11&lt;=9,"Atinge","Não atinge"),"erro")),IF(#REF!&gt;=80,IF(#REF!="M",IF(CI11&lt;=10,"Atinge","Não atinge"),IF(#REF!="F",IF(CI11&lt;=11,"Atinge","Não atinge"),"erro")),"")))</f>
        <v>#REF!</v>
      </c>
      <c r="CK11" s="68"/>
      <c r="CL11" s="68"/>
      <c r="CM11" s="68"/>
      <c r="CN11" s="68"/>
      <c r="CO11" s="68"/>
      <c r="CP11" s="68"/>
      <c r="CQ11" s="68"/>
      <c r="CR11" s="9">
        <f t="shared" si="0"/>
        <v>0</v>
      </c>
      <c r="CS11" s="68"/>
      <c r="CT11" s="9" t="str">
        <f t="shared" si="3"/>
        <v>Não atinge</v>
      </c>
      <c r="CU11" s="69"/>
      <c r="CV11" s="9" t="str">
        <f t="shared" si="4"/>
        <v>Atinge</v>
      </c>
      <c r="CW11" s="115"/>
      <c r="CX11" s="70"/>
      <c r="CY11" s="70"/>
      <c r="CZ11" s="35">
        <f t="shared" si="5"/>
        <v>0</v>
      </c>
      <c r="DA11" s="58"/>
      <c r="DB11" s="68"/>
      <c r="DC11" s="10" t="e">
        <f>IF(AND(#REF!&lt;=64,#REF!&gt;=60),IF(#REF!="M",IF(DB11&gt;=14,"Atinge","Não atinge"),IF(#REF!="F",IF(DB11&gt;=12,"Atinge","Não atinge"),"erro")),IF(AND(#REF!&lt;=69,#REF!&gt;=65),IF(#REF!="M",IF(DB11&gt;=12,"Atinge","Não atinge"),IF(#REF!="F",IF(DB11&gt;=11,"Atinge","Não atinge"),"erro")),IF(AND(#REF!&lt;=74,#REF!&gt;=70),IF(#REF!="M",IF(DB11&gt;=12,"Atinge","Não atinge"),IF(#REF!="F",IF(DB11&gt;=10,"Atinge","Não atinge"),"erro")),IF(AND(#REF!&lt;=79,#REF!&gt;=75),IF(#REF!="M",IF(DB11&gt;=11,"Atinge","Não atinge"),IF(#REF!="F",IF(DB11&gt;=10,"Atinge","Não atinge"),"erro")),IF(AND(#REF!&lt;=84,#REF!&gt;=80),IF(#REF!="M",IF(DB11&gt;=10,"Atinge","Não atinge"),IF(#REF!="F",IF(DB11&gt;=9,"Atinge","Não atinge"),"erro")),IF(AND(#REF!&lt;=89,#REF!&gt;=85),IF(#REF!="M",IF(DB11&gt;=8,"Atinge","Não atinge"),IF(#REF!="F",IF(DB11&gt;=8,"Atinge","Não atinge"),"erro")),IF(#REF!&gt;=90,IF(#REF!="M",IF(DB11&gt;=7,"Atinge","Não atinge"),IF(#REF!="F",IF(DB11&gt;=4,"Atinge","Não atinge"),"erro")),IF(AND(#REF!&lt;70,#REF!&gt;64),IF(#REF!="M",IF(DB11&lt;14,"Atinge","Não atinge"),IF(#REF!="F",IF(DB11&lt;12,"Atinge","Não atinge"),"erro")),""))))))))</f>
        <v>#REF!</v>
      </c>
      <c r="DD11" s="68"/>
      <c r="DE11" s="10" t="e">
        <f>IF(AND(#REF!&lt;=69,#REF!&gt;=60),IF(#REF!="M",IF(DD11&lt;=8,"Atinge","Não atinge"),IF(#REF!="F",IF(DD11&lt;=8,"Atinge","Não atinge"),"erro")),IF(AND(#REF!&lt;=79,#REF!&gt;=70),IF(#REF!="M",IF(DD11&lt;=9,"Atinge","Não atinge"),IF(#REF!="F",IF(DD11&lt;=9,"Atinge","Não atinge"),"erro")),IF(#REF!&gt;=80,IF(#REF!="M",IF(DD11&lt;=10,"Atinge","Não atinge"),IF(#REF!="F",IF(DD11&lt;=11,"Atinge","Não atinge"),"erro")),"")))</f>
        <v>#REF!</v>
      </c>
      <c r="DF11" s="68"/>
      <c r="DG11" s="68"/>
      <c r="DH11" s="68"/>
      <c r="DI11" s="68"/>
      <c r="DJ11" s="68"/>
      <c r="DK11" s="68"/>
      <c r="DL11" s="68"/>
      <c r="DM11" s="9">
        <f t="shared" si="6"/>
        <v>0</v>
      </c>
      <c r="DN11" s="9" t="str">
        <f t="shared" si="1"/>
        <v>Não Atinge</v>
      </c>
      <c r="DO11" s="68"/>
      <c r="DP11" s="9" t="str">
        <f t="shared" si="7"/>
        <v>Não atinge</v>
      </c>
      <c r="DQ11" s="69"/>
      <c r="DR11" s="9" t="str">
        <f t="shared" si="8"/>
        <v>Atinge</v>
      </c>
      <c r="DS11" s="115"/>
      <c r="DT11" s="58"/>
      <c r="DU11" s="59"/>
      <c r="DV11" s="59"/>
      <c r="DW11" s="67"/>
      <c r="DX11" s="67"/>
      <c r="DY11" s="59"/>
      <c r="DZ11" s="67"/>
      <c r="EA11" s="59"/>
      <c r="EB11" s="59"/>
      <c r="EC11" s="59"/>
      <c r="ED11" s="59"/>
      <c r="EE11" s="59"/>
      <c r="EF11" s="67"/>
    </row>
    <row r="12" spans="1:144" s="5" customFormat="1" ht="24.95" customHeight="1">
      <c r="A12" s="9">
        <v>9</v>
      </c>
      <c r="B12" s="73" t="str">
        <f>'DADOS PESSOAIS'!B12</f>
        <v>(código)</v>
      </c>
      <c r="C12" s="58"/>
      <c r="D12" s="65"/>
      <c r="E12" s="65"/>
      <c r="F12" s="64"/>
      <c r="G12" s="59"/>
      <c r="H12" s="59"/>
      <c r="I12" s="67"/>
      <c r="J12" s="67"/>
      <c r="K12" s="59"/>
      <c r="L12" s="67"/>
      <c r="M12" s="59"/>
      <c r="N12" s="59"/>
      <c r="O12" s="59"/>
      <c r="P12" s="59"/>
      <c r="Q12" s="59"/>
      <c r="R12" s="67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67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9">
        <f t="shared" si="2"/>
        <v>0</v>
      </c>
      <c r="CG12" s="68"/>
      <c r="CH12" s="10" t="e">
        <f>IF(AND(#REF!&lt;=64,#REF!&gt;=60),IF(#REF!="M",IF(CG12&gt;=14,"Atinge","Não atinge"),IF(#REF!="F",IF(CG12&gt;=12,"Atinge","Não atinge"),"erro")),IF(AND(#REF!&lt;=69,#REF!&gt;=65),IF(#REF!="M",IF(CG12&gt;=12,"Atinge","Não atinge"),IF(#REF!="F",IF(CG12&gt;=11,"Atinge","Não atinge"),"erro")),IF(AND(#REF!&lt;=74,#REF!&gt;=70),IF(#REF!="M",IF(CG12&gt;=12,"Atinge","Não atinge"),IF(#REF!="F",IF(CG12&gt;=10,"Atinge","Não atinge"),"erro")),IF(AND(#REF!&lt;=79,#REF!&gt;=75),IF(#REF!="M",IF(CG12&gt;=11,"Atinge","Não atinge"),IF(#REF!="F",IF(CG12&gt;=10,"Atinge","Não atinge"),"erro")),IF(AND(#REF!&lt;=84,#REF!&gt;=80),IF(#REF!="M",IF(CG12&gt;=10,"Atinge","Não atinge"),IF(#REF!="F",IF(CG12&gt;=9,"Atinge","Não atinge"),"erro")),IF(AND(#REF!&lt;=89,#REF!&gt;=85),IF(#REF!="M",IF(CG12&gt;=8,"Atinge","Não atinge"),IF(#REF!="F",IF(CG12&gt;=8,"Atinge","Não atinge"),"erro")),IF(#REF!&gt;=90,IF(#REF!="M",IF(CG12&gt;=7,"Atinge","Não atinge"),IF(#REF!="F",IF(CG12&gt;=4,"Atinge","Não atinge"),"erro")),IF(AND(#REF!&lt;70,#REF!&gt;64),IF(#REF!="M",IF(CG12&lt;14,"Atinge","Não atinge"),IF(#REF!="F",IF(CG12&lt;12,"Atinge","Não atinge"),"erro")),""))))))))</f>
        <v>#REF!</v>
      </c>
      <c r="CI12" s="68"/>
      <c r="CJ12" s="10" t="e">
        <f>IF(AND(#REF!&lt;=69,#REF!&gt;=60),IF(#REF!="M",IF(CI12&lt;=8,"Atinge","Não atinge"),IF(#REF!="F",IF(CI12&lt;=8,"Atinge","Não atinge"),"erro")),IF(AND(#REF!&lt;=79,#REF!&gt;=70),IF(#REF!="M",IF(CI12&lt;=9,"Atinge","Não atinge"),IF(#REF!="F",IF(CI12&lt;=9,"Atinge","Não atinge"),"erro")),IF(#REF!&gt;=80,IF(#REF!="M",IF(CI12&lt;=10,"Atinge","Não atinge"),IF(#REF!="F",IF(CI12&lt;=11,"Atinge","Não atinge"),"erro")),"")))</f>
        <v>#REF!</v>
      </c>
      <c r="CK12" s="68"/>
      <c r="CL12" s="68"/>
      <c r="CM12" s="68"/>
      <c r="CN12" s="68"/>
      <c r="CO12" s="68"/>
      <c r="CP12" s="68"/>
      <c r="CQ12" s="68"/>
      <c r="CR12" s="9">
        <f t="shared" si="0"/>
        <v>0</v>
      </c>
      <c r="CS12" s="68"/>
      <c r="CT12" s="9" t="str">
        <f t="shared" si="3"/>
        <v>Não atinge</v>
      </c>
      <c r="CU12" s="69"/>
      <c r="CV12" s="9" t="str">
        <f t="shared" si="4"/>
        <v>Atinge</v>
      </c>
      <c r="CW12" s="115"/>
      <c r="CX12" s="70"/>
      <c r="CY12" s="70"/>
      <c r="CZ12" s="35">
        <f t="shared" si="5"/>
        <v>0</v>
      </c>
      <c r="DA12" s="58"/>
      <c r="DB12" s="68"/>
      <c r="DC12" s="10" t="e">
        <f>IF(AND(#REF!&lt;=64,#REF!&gt;=60),IF(#REF!="M",IF(DB12&gt;=14,"Atinge","Não atinge"),IF(#REF!="F",IF(DB12&gt;=12,"Atinge","Não atinge"),"erro")),IF(AND(#REF!&lt;=69,#REF!&gt;=65),IF(#REF!="M",IF(DB12&gt;=12,"Atinge","Não atinge"),IF(#REF!="F",IF(DB12&gt;=11,"Atinge","Não atinge"),"erro")),IF(AND(#REF!&lt;=74,#REF!&gt;=70),IF(#REF!="M",IF(DB12&gt;=12,"Atinge","Não atinge"),IF(#REF!="F",IF(DB12&gt;=10,"Atinge","Não atinge"),"erro")),IF(AND(#REF!&lt;=79,#REF!&gt;=75),IF(#REF!="M",IF(DB12&gt;=11,"Atinge","Não atinge"),IF(#REF!="F",IF(DB12&gt;=10,"Atinge","Não atinge"),"erro")),IF(AND(#REF!&lt;=84,#REF!&gt;=80),IF(#REF!="M",IF(DB12&gt;=10,"Atinge","Não atinge"),IF(#REF!="F",IF(DB12&gt;=9,"Atinge","Não atinge"),"erro")),IF(AND(#REF!&lt;=89,#REF!&gt;=85),IF(#REF!="M",IF(DB12&gt;=8,"Atinge","Não atinge"),IF(#REF!="F",IF(DB12&gt;=8,"Atinge","Não atinge"),"erro")),IF(#REF!&gt;=90,IF(#REF!="M",IF(DB12&gt;=7,"Atinge","Não atinge"),IF(#REF!="F",IF(DB12&gt;=4,"Atinge","Não atinge"),"erro")),IF(AND(#REF!&lt;70,#REF!&gt;64),IF(#REF!="M",IF(DB12&lt;14,"Atinge","Não atinge"),IF(#REF!="F",IF(DB12&lt;12,"Atinge","Não atinge"),"erro")),""))))))))</f>
        <v>#REF!</v>
      </c>
      <c r="DD12" s="68"/>
      <c r="DE12" s="10" t="e">
        <f>IF(AND(#REF!&lt;=69,#REF!&gt;=60),IF(#REF!="M",IF(DD12&lt;=8,"Atinge","Não atinge"),IF(#REF!="F",IF(DD12&lt;=8,"Atinge","Não atinge"),"erro")),IF(AND(#REF!&lt;=79,#REF!&gt;=70),IF(#REF!="M",IF(DD12&lt;=9,"Atinge","Não atinge"),IF(#REF!="F",IF(DD12&lt;=9,"Atinge","Não atinge"),"erro")),IF(#REF!&gt;=80,IF(#REF!="M",IF(DD12&lt;=10,"Atinge","Não atinge"),IF(#REF!="F",IF(DD12&lt;=11,"Atinge","Não atinge"),"erro")),"")))</f>
        <v>#REF!</v>
      </c>
      <c r="DF12" s="68"/>
      <c r="DG12" s="68"/>
      <c r="DH12" s="68"/>
      <c r="DI12" s="68"/>
      <c r="DJ12" s="68"/>
      <c r="DK12" s="68"/>
      <c r="DL12" s="68"/>
      <c r="DM12" s="9">
        <f t="shared" si="6"/>
        <v>0</v>
      </c>
      <c r="DN12" s="9" t="str">
        <f t="shared" si="1"/>
        <v>Não Atinge</v>
      </c>
      <c r="DO12" s="68"/>
      <c r="DP12" s="9" t="str">
        <f t="shared" si="7"/>
        <v>Não atinge</v>
      </c>
      <c r="DQ12" s="69"/>
      <c r="DR12" s="9" t="str">
        <f t="shared" si="8"/>
        <v>Atinge</v>
      </c>
      <c r="DS12" s="115"/>
      <c r="DT12" s="58"/>
      <c r="DU12" s="59"/>
      <c r="DV12" s="59"/>
      <c r="DW12" s="67"/>
      <c r="DX12" s="67"/>
      <c r="DY12" s="59"/>
      <c r="DZ12" s="67"/>
      <c r="EA12" s="59"/>
      <c r="EB12" s="59"/>
      <c r="EC12" s="59"/>
      <c r="ED12" s="59"/>
      <c r="EE12" s="59"/>
      <c r="EF12" s="67"/>
      <c r="EH12" s="6"/>
    </row>
    <row r="13" spans="1:144" s="5" customFormat="1" ht="24.95" customHeight="1">
      <c r="A13" s="9">
        <v>10</v>
      </c>
      <c r="B13" s="73" t="str">
        <f>'DADOS PESSOAIS'!B13</f>
        <v>(código)</v>
      </c>
      <c r="C13" s="58"/>
      <c r="D13" s="65"/>
      <c r="E13" s="65"/>
      <c r="F13" s="64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7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9">
        <f t="shared" si="2"/>
        <v>0</v>
      </c>
      <c r="CG13" s="68"/>
      <c r="CH13" s="10" t="e">
        <f>IF(AND(#REF!&lt;=64,#REF!&gt;=60),IF(#REF!="M",IF(CG13&gt;=14,"Atinge","Não atinge"),IF(#REF!="F",IF(CG13&gt;=12,"Atinge","Não atinge"),"erro")),IF(AND(#REF!&lt;=69,#REF!&gt;=65),IF(#REF!="M",IF(CG13&gt;=12,"Atinge","Não atinge"),IF(#REF!="F",IF(CG13&gt;=11,"Atinge","Não atinge"),"erro")),IF(AND(#REF!&lt;=74,#REF!&gt;=70),IF(#REF!="M",IF(CG13&gt;=12,"Atinge","Não atinge"),IF(#REF!="F",IF(CG13&gt;=10,"Atinge","Não atinge"),"erro")),IF(AND(#REF!&lt;=79,#REF!&gt;=75),IF(#REF!="M",IF(CG13&gt;=11,"Atinge","Não atinge"),IF(#REF!="F",IF(CG13&gt;=10,"Atinge","Não atinge"),"erro")),IF(AND(#REF!&lt;=84,#REF!&gt;=80),IF(#REF!="M",IF(CG13&gt;=10,"Atinge","Não atinge"),IF(#REF!="F",IF(CG13&gt;=9,"Atinge","Não atinge"),"erro")),IF(AND(#REF!&lt;=89,#REF!&gt;=85),IF(#REF!="M",IF(CG13&gt;=8,"Atinge","Não atinge"),IF(#REF!="F",IF(CG13&gt;=8,"Atinge","Não atinge"),"erro")),IF(#REF!&gt;=90,IF(#REF!="M",IF(CG13&gt;=7,"Atinge","Não atinge"),IF(#REF!="F",IF(CG13&gt;=4,"Atinge","Não atinge"),"erro")),IF(AND(#REF!&lt;70,#REF!&gt;64),IF(#REF!="M",IF(CG13&lt;14,"Atinge","Não atinge"),IF(#REF!="F",IF(CG13&lt;12,"Atinge","Não atinge"),"erro")),""))))))))</f>
        <v>#REF!</v>
      </c>
      <c r="CI13" s="68"/>
      <c r="CJ13" s="10" t="e">
        <f>IF(AND(#REF!&lt;=69,#REF!&gt;=60),IF(#REF!="M",IF(CI13&lt;=8,"Atinge","Não atinge"),IF(#REF!="F",IF(CI13&lt;=8,"Atinge","Não atinge"),"erro")),IF(AND(#REF!&lt;=79,#REF!&gt;=70),IF(#REF!="M",IF(CI13&lt;=9,"Atinge","Não atinge"),IF(#REF!="F",IF(CI13&lt;=9,"Atinge","Não atinge"),"erro")),IF(#REF!&gt;=80,IF(#REF!="M",IF(CI13&lt;=10,"Atinge","Não atinge"),IF(#REF!="F",IF(CI13&lt;=11,"Atinge","Não atinge"),"erro")),"")))</f>
        <v>#REF!</v>
      </c>
      <c r="CK13" s="68"/>
      <c r="CL13" s="68"/>
      <c r="CM13" s="68"/>
      <c r="CN13" s="68"/>
      <c r="CO13" s="68"/>
      <c r="CP13" s="68"/>
      <c r="CQ13" s="68"/>
      <c r="CR13" s="9">
        <f t="shared" si="0"/>
        <v>0</v>
      </c>
      <c r="CS13" s="68"/>
      <c r="CT13" s="9" t="str">
        <f t="shared" si="3"/>
        <v>Não atinge</v>
      </c>
      <c r="CU13" s="69"/>
      <c r="CV13" s="9" t="str">
        <f t="shared" si="4"/>
        <v>Atinge</v>
      </c>
      <c r="CW13" s="115"/>
      <c r="CX13" s="70"/>
      <c r="CY13" s="70"/>
      <c r="CZ13" s="35">
        <f t="shared" si="5"/>
        <v>0</v>
      </c>
      <c r="DA13" s="58"/>
      <c r="DB13" s="68"/>
      <c r="DC13" s="10" t="e">
        <f>IF(AND(#REF!&lt;=64,#REF!&gt;=60),IF(#REF!="M",IF(DB13&gt;=14,"Atinge","Não atinge"),IF(#REF!="F",IF(DB13&gt;=12,"Atinge","Não atinge"),"erro")),IF(AND(#REF!&lt;=69,#REF!&gt;=65),IF(#REF!="M",IF(DB13&gt;=12,"Atinge","Não atinge"),IF(#REF!="F",IF(DB13&gt;=11,"Atinge","Não atinge"),"erro")),IF(AND(#REF!&lt;=74,#REF!&gt;=70),IF(#REF!="M",IF(DB13&gt;=12,"Atinge","Não atinge"),IF(#REF!="F",IF(DB13&gt;=10,"Atinge","Não atinge"),"erro")),IF(AND(#REF!&lt;=79,#REF!&gt;=75),IF(#REF!="M",IF(DB13&gt;=11,"Atinge","Não atinge"),IF(#REF!="F",IF(DB13&gt;=10,"Atinge","Não atinge"),"erro")),IF(AND(#REF!&lt;=84,#REF!&gt;=80),IF(#REF!="M",IF(DB13&gt;=10,"Atinge","Não atinge"),IF(#REF!="F",IF(DB13&gt;=9,"Atinge","Não atinge"),"erro")),IF(AND(#REF!&lt;=89,#REF!&gt;=85),IF(#REF!="M",IF(DB13&gt;=8,"Atinge","Não atinge"),IF(#REF!="F",IF(DB13&gt;=8,"Atinge","Não atinge"),"erro")),IF(#REF!&gt;=90,IF(#REF!="M",IF(DB13&gt;=7,"Atinge","Não atinge"),IF(#REF!="F",IF(DB13&gt;=4,"Atinge","Não atinge"),"erro")),IF(AND(#REF!&lt;70,#REF!&gt;64),IF(#REF!="M",IF(DB13&lt;14,"Atinge","Não atinge"),IF(#REF!="F",IF(DB13&lt;12,"Atinge","Não atinge"),"erro")),""))))))))</f>
        <v>#REF!</v>
      </c>
      <c r="DD13" s="68"/>
      <c r="DE13" s="10" t="e">
        <f>IF(AND(#REF!&lt;=69,#REF!&gt;=60),IF(#REF!="M",IF(DD13&lt;=8,"Atinge","Não atinge"),IF(#REF!="F",IF(DD13&lt;=8,"Atinge","Não atinge"),"erro")),IF(AND(#REF!&lt;=79,#REF!&gt;=70),IF(#REF!="M",IF(DD13&lt;=9,"Atinge","Não atinge"),IF(#REF!="F",IF(DD13&lt;=9,"Atinge","Não atinge"),"erro")),IF(#REF!&gt;=80,IF(#REF!="M",IF(DD13&lt;=10,"Atinge","Não atinge"),IF(#REF!="F",IF(DD13&lt;=11,"Atinge","Não atinge"),"erro")),"")))</f>
        <v>#REF!</v>
      </c>
      <c r="DF13" s="68"/>
      <c r="DG13" s="68"/>
      <c r="DH13" s="68"/>
      <c r="DI13" s="68"/>
      <c r="DJ13" s="68"/>
      <c r="DK13" s="68"/>
      <c r="DL13" s="68"/>
      <c r="DM13" s="9">
        <f t="shared" si="6"/>
        <v>0</v>
      </c>
      <c r="DN13" s="9" t="str">
        <f t="shared" si="1"/>
        <v>Não Atinge</v>
      </c>
      <c r="DO13" s="68"/>
      <c r="DP13" s="9" t="str">
        <f t="shared" si="7"/>
        <v>Não atinge</v>
      </c>
      <c r="DQ13" s="69"/>
      <c r="DR13" s="9" t="str">
        <f t="shared" si="8"/>
        <v>Atinge</v>
      </c>
      <c r="DS13" s="115"/>
      <c r="DT13" s="58"/>
      <c r="DU13" s="59"/>
      <c r="DV13" s="59"/>
      <c r="DW13" s="67"/>
      <c r="DX13" s="67"/>
      <c r="DY13" s="59"/>
      <c r="DZ13" s="67"/>
      <c r="EA13" s="59"/>
      <c r="EB13" s="59"/>
      <c r="EC13" s="59"/>
      <c r="ED13" s="59"/>
      <c r="EE13" s="59"/>
      <c r="EF13" s="67"/>
    </row>
    <row r="14" spans="1:144" s="5" customFormat="1" ht="24.95" customHeight="1">
      <c r="A14" s="9">
        <v>11</v>
      </c>
      <c r="B14" s="73" t="str">
        <f>'DADOS PESSOAIS'!B14</f>
        <v>(código)</v>
      </c>
      <c r="C14" s="58"/>
      <c r="D14" s="65"/>
      <c r="E14" s="65"/>
      <c r="F14" s="64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67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9">
        <f t="shared" si="2"/>
        <v>0</v>
      </c>
      <c r="CG14" s="68"/>
      <c r="CH14" s="10" t="e">
        <f>IF(AND(#REF!&lt;=64,#REF!&gt;=60),IF(#REF!="M",IF(CG14&gt;=14,"Atinge","Não atinge"),IF(#REF!="F",IF(CG14&gt;=12,"Atinge","Não atinge"),"erro")),IF(AND(#REF!&lt;=69,#REF!&gt;=65),IF(#REF!="M",IF(CG14&gt;=12,"Atinge","Não atinge"),IF(#REF!="F",IF(CG14&gt;=11,"Atinge","Não atinge"),"erro")),IF(AND(#REF!&lt;=74,#REF!&gt;=70),IF(#REF!="M",IF(CG14&gt;=12,"Atinge","Não atinge"),IF(#REF!="F",IF(CG14&gt;=10,"Atinge","Não atinge"),"erro")),IF(AND(#REF!&lt;=79,#REF!&gt;=75),IF(#REF!="M",IF(CG14&gt;=11,"Atinge","Não atinge"),IF(#REF!="F",IF(CG14&gt;=10,"Atinge","Não atinge"),"erro")),IF(AND(#REF!&lt;=84,#REF!&gt;=80),IF(#REF!="M",IF(CG14&gt;=10,"Atinge","Não atinge"),IF(#REF!="F",IF(CG14&gt;=9,"Atinge","Não atinge"),"erro")),IF(AND(#REF!&lt;=89,#REF!&gt;=85),IF(#REF!="M",IF(CG14&gt;=8,"Atinge","Não atinge"),IF(#REF!="F",IF(CG14&gt;=8,"Atinge","Não atinge"),"erro")),IF(#REF!&gt;=90,IF(#REF!="M",IF(CG14&gt;=7,"Atinge","Não atinge"),IF(#REF!="F",IF(CG14&gt;=4,"Atinge","Não atinge"),"erro")),IF(AND(#REF!&lt;70,#REF!&gt;64),IF(#REF!="M",IF(CG14&lt;14,"Atinge","Não atinge"),IF(#REF!="F",IF(CG14&lt;12,"Atinge","Não atinge"),"erro")),""))))))))</f>
        <v>#REF!</v>
      </c>
      <c r="CI14" s="68"/>
      <c r="CJ14" s="10" t="e">
        <f>IF(AND(#REF!&lt;=69,#REF!&gt;=60),IF(#REF!="M",IF(CI14&lt;=8,"Atinge","Não atinge"),IF(#REF!="F",IF(CI14&lt;=8,"Atinge","Não atinge"),"erro")),IF(AND(#REF!&lt;=79,#REF!&gt;=70),IF(#REF!="M",IF(CI14&lt;=9,"Atinge","Não atinge"),IF(#REF!="F",IF(CI14&lt;=9,"Atinge","Não atinge"),"erro")),IF(#REF!&gt;=80,IF(#REF!="M",IF(CI14&lt;=10,"Atinge","Não atinge"),IF(#REF!="F",IF(CI14&lt;=11,"Atinge","Não atinge"),"erro")),"")))</f>
        <v>#REF!</v>
      </c>
      <c r="CK14" s="68"/>
      <c r="CL14" s="68"/>
      <c r="CM14" s="68"/>
      <c r="CN14" s="68"/>
      <c r="CO14" s="68"/>
      <c r="CP14" s="68"/>
      <c r="CQ14" s="68"/>
      <c r="CR14" s="9">
        <f t="shared" si="0"/>
        <v>0</v>
      </c>
      <c r="CS14" s="68"/>
      <c r="CT14" s="9" t="str">
        <f t="shared" si="3"/>
        <v>Não atinge</v>
      </c>
      <c r="CU14" s="69"/>
      <c r="CV14" s="9" t="str">
        <f t="shared" si="4"/>
        <v>Atinge</v>
      </c>
      <c r="CW14" s="115"/>
      <c r="CX14" s="70"/>
      <c r="CY14" s="70"/>
      <c r="CZ14" s="35">
        <f t="shared" si="5"/>
        <v>0</v>
      </c>
      <c r="DA14" s="58"/>
      <c r="DB14" s="68"/>
      <c r="DC14" s="10" t="e">
        <f>IF(AND(#REF!&lt;=64,#REF!&gt;=60),IF(#REF!="M",IF(DB14&gt;=14,"Atinge","Não atinge"),IF(#REF!="F",IF(DB14&gt;=12,"Atinge","Não atinge"),"erro")),IF(AND(#REF!&lt;=69,#REF!&gt;=65),IF(#REF!="M",IF(DB14&gt;=12,"Atinge","Não atinge"),IF(#REF!="F",IF(DB14&gt;=11,"Atinge","Não atinge"),"erro")),IF(AND(#REF!&lt;=74,#REF!&gt;=70),IF(#REF!="M",IF(DB14&gt;=12,"Atinge","Não atinge"),IF(#REF!="F",IF(DB14&gt;=10,"Atinge","Não atinge"),"erro")),IF(AND(#REF!&lt;=79,#REF!&gt;=75),IF(#REF!="M",IF(DB14&gt;=11,"Atinge","Não atinge"),IF(#REF!="F",IF(DB14&gt;=10,"Atinge","Não atinge"),"erro")),IF(AND(#REF!&lt;=84,#REF!&gt;=80),IF(#REF!="M",IF(DB14&gt;=10,"Atinge","Não atinge"),IF(#REF!="F",IF(DB14&gt;=9,"Atinge","Não atinge"),"erro")),IF(AND(#REF!&lt;=89,#REF!&gt;=85),IF(#REF!="M",IF(DB14&gt;=8,"Atinge","Não atinge"),IF(#REF!="F",IF(DB14&gt;=8,"Atinge","Não atinge"),"erro")),IF(#REF!&gt;=90,IF(#REF!="M",IF(DB14&gt;=7,"Atinge","Não atinge"),IF(#REF!="F",IF(DB14&gt;=4,"Atinge","Não atinge"),"erro")),IF(AND(#REF!&lt;70,#REF!&gt;64),IF(#REF!="M",IF(DB14&lt;14,"Atinge","Não atinge"),IF(#REF!="F",IF(DB14&lt;12,"Atinge","Não atinge"),"erro")),""))))))))</f>
        <v>#REF!</v>
      </c>
      <c r="DD14" s="68"/>
      <c r="DE14" s="10" t="e">
        <f>IF(AND(#REF!&lt;=69,#REF!&gt;=60),IF(#REF!="M",IF(DD14&lt;=8,"Atinge","Não atinge"),IF(#REF!="F",IF(DD14&lt;=8,"Atinge","Não atinge"),"erro")),IF(AND(#REF!&lt;=79,#REF!&gt;=70),IF(#REF!="M",IF(DD14&lt;=9,"Atinge","Não atinge"),IF(#REF!="F",IF(DD14&lt;=9,"Atinge","Não atinge"),"erro")),IF(#REF!&gt;=80,IF(#REF!="M",IF(DD14&lt;=10,"Atinge","Não atinge"),IF(#REF!="F",IF(DD14&lt;=11,"Atinge","Não atinge"),"erro")),"")))</f>
        <v>#REF!</v>
      </c>
      <c r="DF14" s="68"/>
      <c r="DG14" s="68"/>
      <c r="DH14" s="68"/>
      <c r="DI14" s="68"/>
      <c r="DJ14" s="68"/>
      <c r="DK14" s="68"/>
      <c r="DL14" s="68"/>
      <c r="DM14" s="9">
        <f t="shared" si="6"/>
        <v>0</v>
      </c>
      <c r="DN14" s="9" t="str">
        <f t="shared" si="1"/>
        <v>Não Atinge</v>
      </c>
      <c r="DO14" s="68"/>
      <c r="DP14" s="9" t="str">
        <f t="shared" si="7"/>
        <v>Não atinge</v>
      </c>
      <c r="DQ14" s="69"/>
      <c r="DR14" s="9" t="str">
        <f t="shared" si="8"/>
        <v>Atinge</v>
      </c>
      <c r="DS14" s="115"/>
      <c r="DT14" s="58"/>
      <c r="DU14" s="59"/>
      <c r="DV14" s="59"/>
      <c r="DW14" s="67"/>
      <c r="DX14" s="67"/>
      <c r="DY14" s="59"/>
      <c r="DZ14" s="67"/>
      <c r="EA14" s="59"/>
      <c r="EB14" s="59"/>
      <c r="EC14" s="59"/>
      <c r="ED14" s="59"/>
      <c r="EE14" s="59"/>
      <c r="EF14" s="67"/>
    </row>
    <row r="15" spans="1:144" s="5" customFormat="1" ht="24.95" customHeight="1">
      <c r="A15" s="9">
        <v>12</v>
      </c>
      <c r="B15" s="73" t="str">
        <f>'DADOS PESSOAIS'!B15</f>
        <v>(código)</v>
      </c>
      <c r="C15" s="58"/>
      <c r="D15" s="65"/>
      <c r="E15" s="65"/>
      <c r="F15" s="64"/>
      <c r="G15" s="59"/>
      <c r="H15" s="59"/>
      <c r="I15" s="67"/>
      <c r="J15" s="67"/>
      <c r="K15" s="59"/>
      <c r="L15" s="67"/>
      <c r="M15" s="59"/>
      <c r="N15" s="59"/>
      <c r="O15" s="59"/>
      <c r="P15" s="59"/>
      <c r="Q15" s="59"/>
      <c r="R15" s="67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67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9">
        <f t="shared" si="2"/>
        <v>0</v>
      </c>
      <c r="CG15" s="68"/>
      <c r="CH15" s="10" t="e">
        <f>IF(AND(#REF!&lt;=64,#REF!&gt;=60),IF(#REF!="M",IF(CG15&gt;=14,"Atinge","Não atinge"),IF(#REF!="F",IF(CG15&gt;=12,"Atinge","Não atinge"),"erro")),IF(AND(#REF!&lt;=69,#REF!&gt;=65),IF(#REF!="M",IF(CG15&gt;=12,"Atinge","Não atinge"),IF(#REF!="F",IF(CG15&gt;=11,"Atinge","Não atinge"),"erro")),IF(AND(#REF!&lt;=74,#REF!&gt;=70),IF(#REF!="M",IF(CG15&gt;=12,"Atinge","Não atinge"),IF(#REF!="F",IF(CG15&gt;=10,"Atinge","Não atinge"),"erro")),IF(AND(#REF!&lt;=79,#REF!&gt;=75),IF(#REF!="M",IF(CG15&gt;=11,"Atinge","Não atinge"),IF(#REF!="F",IF(CG15&gt;=10,"Atinge","Não atinge"),"erro")),IF(AND(#REF!&lt;=84,#REF!&gt;=80),IF(#REF!="M",IF(CG15&gt;=10,"Atinge","Não atinge"),IF(#REF!="F",IF(CG15&gt;=9,"Atinge","Não atinge"),"erro")),IF(AND(#REF!&lt;=89,#REF!&gt;=85),IF(#REF!="M",IF(CG15&gt;=8,"Atinge","Não atinge"),IF(#REF!="F",IF(CG15&gt;=8,"Atinge","Não atinge"),"erro")),IF(#REF!&gt;=90,IF(#REF!="M",IF(CG15&gt;=7,"Atinge","Não atinge"),IF(#REF!="F",IF(CG15&gt;=4,"Atinge","Não atinge"),"erro")),IF(AND(#REF!&lt;70,#REF!&gt;64),IF(#REF!="M",IF(CG15&lt;14,"Atinge","Não atinge"),IF(#REF!="F",IF(CG15&lt;12,"Atinge","Não atinge"),"erro")),""))))))))</f>
        <v>#REF!</v>
      </c>
      <c r="CI15" s="68"/>
      <c r="CJ15" s="10" t="e">
        <f>IF(AND(#REF!&lt;=69,#REF!&gt;=60),IF(#REF!="M",IF(CI15&lt;=8,"Atinge","Não atinge"),IF(#REF!="F",IF(CI15&lt;=8,"Atinge","Não atinge"),"erro")),IF(AND(#REF!&lt;=79,#REF!&gt;=70),IF(#REF!="M",IF(CI15&lt;=9,"Atinge","Não atinge"),IF(#REF!="F",IF(CI15&lt;=9,"Atinge","Não atinge"),"erro")),IF(#REF!&gt;=80,IF(#REF!="M",IF(CI15&lt;=10,"Atinge","Não atinge"),IF(#REF!="F",IF(CI15&lt;=11,"Atinge","Não atinge"),"erro")),"")))</f>
        <v>#REF!</v>
      </c>
      <c r="CK15" s="68"/>
      <c r="CL15" s="68"/>
      <c r="CM15" s="68"/>
      <c r="CN15" s="68"/>
      <c r="CO15" s="68"/>
      <c r="CP15" s="68"/>
      <c r="CQ15" s="68"/>
      <c r="CR15" s="9">
        <f t="shared" si="0"/>
        <v>0</v>
      </c>
      <c r="CS15" s="68"/>
      <c r="CT15" s="9" t="str">
        <f t="shared" si="3"/>
        <v>Não atinge</v>
      </c>
      <c r="CU15" s="69"/>
      <c r="CV15" s="9" t="str">
        <f t="shared" si="4"/>
        <v>Atinge</v>
      </c>
      <c r="CW15" s="115"/>
      <c r="CX15" s="70"/>
      <c r="CY15" s="70"/>
      <c r="CZ15" s="35">
        <f t="shared" si="5"/>
        <v>0</v>
      </c>
      <c r="DA15" s="58"/>
      <c r="DB15" s="68"/>
      <c r="DC15" s="10" t="e">
        <f>IF(AND(#REF!&lt;=64,#REF!&gt;=60),IF(#REF!="M",IF(DB15&gt;=14,"Atinge","Não atinge"),IF(#REF!="F",IF(DB15&gt;=12,"Atinge","Não atinge"),"erro")),IF(AND(#REF!&lt;=69,#REF!&gt;=65),IF(#REF!="M",IF(DB15&gt;=12,"Atinge","Não atinge"),IF(#REF!="F",IF(DB15&gt;=11,"Atinge","Não atinge"),"erro")),IF(AND(#REF!&lt;=74,#REF!&gt;=70),IF(#REF!="M",IF(DB15&gt;=12,"Atinge","Não atinge"),IF(#REF!="F",IF(DB15&gt;=10,"Atinge","Não atinge"),"erro")),IF(AND(#REF!&lt;=79,#REF!&gt;=75),IF(#REF!="M",IF(DB15&gt;=11,"Atinge","Não atinge"),IF(#REF!="F",IF(DB15&gt;=10,"Atinge","Não atinge"),"erro")),IF(AND(#REF!&lt;=84,#REF!&gt;=80),IF(#REF!="M",IF(DB15&gt;=10,"Atinge","Não atinge"),IF(#REF!="F",IF(DB15&gt;=9,"Atinge","Não atinge"),"erro")),IF(AND(#REF!&lt;=89,#REF!&gt;=85),IF(#REF!="M",IF(DB15&gt;=8,"Atinge","Não atinge"),IF(#REF!="F",IF(DB15&gt;=8,"Atinge","Não atinge"),"erro")),IF(#REF!&gt;=90,IF(#REF!="M",IF(DB15&gt;=7,"Atinge","Não atinge"),IF(#REF!="F",IF(DB15&gt;=4,"Atinge","Não atinge"),"erro")),IF(AND(#REF!&lt;70,#REF!&gt;64),IF(#REF!="M",IF(DB15&lt;14,"Atinge","Não atinge"),IF(#REF!="F",IF(DB15&lt;12,"Atinge","Não atinge"),"erro")),""))))))))</f>
        <v>#REF!</v>
      </c>
      <c r="DD15" s="68"/>
      <c r="DE15" s="10" t="e">
        <f>IF(AND(#REF!&lt;=69,#REF!&gt;=60),IF(#REF!="M",IF(DD15&lt;=8,"Atinge","Não atinge"),IF(#REF!="F",IF(DD15&lt;=8,"Atinge","Não atinge"),"erro")),IF(AND(#REF!&lt;=79,#REF!&gt;=70),IF(#REF!="M",IF(DD15&lt;=9,"Atinge","Não atinge"),IF(#REF!="F",IF(DD15&lt;=9,"Atinge","Não atinge"),"erro")),IF(#REF!&gt;=80,IF(#REF!="M",IF(DD15&lt;=10,"Atinge","Não atinge"),IF(#REF!="F",IF(DD15&lt;=11,"Atinge","Não atinge"),"erro")),"")))</f>
        <v>#REF!</v>
      </c>
      <c r="DF15" s="68"/>
      <c r="DG15" s="68"/>
      <c r="DH15" s="68"/>
      <c r="DI15" s="68"/>
      <c r="DJ15" s="68"/>
      <c r="DK15" s="68"/>
      <c r="DL15" s="68"/>
      <c r="DM15" s="9">
        <f t="shared" si="6"/>
        <v>0</v>
      </c>
      <c r="DN15" s="9" t="str">
        <f t="shared" si="1"/>
        <v>Não Atinge</v>
      </c>
      <c r="DO15" s="68"/>
      <c r="DP15" s="9" t="str">
        <f t="shared" si="7"/>
        <v>Não atinge</v>
      </c>
      <c r="DQ15" s="69"/>
      <c r="DR15" s="9" t="str">
        <f t="shared" si="8"/>
        <v>Atinge</v>
      </c>
      <c r="DS15" s="115"/>
      <c r="DT15" s="58"/>
      <c r="DU15" s="59"/>
      <c r="DV15" s="59"/>
      <c r="DW15" s="67"/>
      <c r="DX15" s="67"/>
      <c r="DY15" s="59"/>
      <c r="DZ15" s="67"/>
      <c r="EA15" s="59"/>
      <c r="EB15" s="59"/>
      <c r="EC15" s="59"/>
      <c r="ED15" s="59"/>
      <c r="EE15" s="59"/>
      <c r="EF15" s="67"/>
    </row>
    <row r="16" spans="1:144" s="5" customFormat="1" ht="24.95" customHeight="1">
      <c r="A16" s="9">
        <v>13</v>
      </c>
      <c r="B16" s="73" t="str">
        <f>'DADOS PESSOAIS'!B16</f>
        <v>(código)</v>
      </c>
      <c r="C16" s="58"/>
      <c r="D16" s="65"/>
      <c r="E16" s="65"/>
      <c r="F16" s="64"/>
      <c r="G16" s="59"/>
      <c r="H16" s="59"/>
      <c r="I16" s="67"/>
      <c r="J16" s="67"/>
      <c r="K16" s="59"/>
      <c r="L16" s="67"/>
      <c r="M16" s="59"/>
      <c r="N16" s="59"/>
      <c r="O16" s="59"/>
      <c r="P16" s="59"/>
      <c r="Q16" s="59"/>
      <c r="R16" s="67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67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9">
        <f t="shared" si="2"/>
        <v>0</v>
      </c>
      <c r="CG16" s="68"/>
      <c r="CH16" s="10" t="e">
        <f>IF(AND(#REF!&lt;=64,#REF!&gt;=60),IF(#REF!="M",IF(CG16&gt;=14,"Atinge","Não atinge"),IF(#REF!="F",IF(CG16&gt;=12,"Atinge","Não atinge"),"erro")),IF(AND(#REF!&lt;=69,#REF!&gt;=65),IF(#REF!="M",IF(CG16&gt;=12,"Atinge","Não atinge"),IF(#REF!="F",IF(CG16&gt;=11,"Atinge","Não atinge"),"erro")),IF(AND(#REF!&lt;=74,#REF!&gt;=70),IF(#REF!="M",IF(CG16&gt;=12,"Atinge","Não atinge"),IF(#REF!="F",IF(CG16&gt;=10,"Atinge","Não atinge"),"erro")),IF(AND(#REF!&lt;=79,#REF!&gt;=75),IF(#REF!="M",IF(CG16&gt;=11,"Atinge","Não atinge"),IF(#REF!="F",IF(CG16&gt;=10,"Atinge","Não atinge"),"erro")),IF(AND(#REF!&lt;=84,#REF!&gt;=80),IF(#REF!="M",IF(CG16&gt;=10,"Atinge","Não atinge"),IF(#REF!="F",IF(CG16&gt;=9,"Atinge","Não atinge"),"erro")),IF(AND(#REF!&lt;=89,#REF!&gt;=85),IF(#REF!="M",IF(CG16&gt;=8,"Atinge","Não atinge"),IF(#REF!="F",IF(CG16&gt;=8,"Atinge","Não atinge"),"erro")),IF(#REF!&gt;=90,IF(#REF!="M",IF(CG16&gt;=7,"Atinge","Não atinge"),IF(#REF!="F",IF(CG16&gt;=4,"Atinge","Não atinge"),"erro")),IF(AND(#REF!&lt;70,#REF!&gt;64),IF(#REF!="M",IF(CG16&lt;14,"Atinge","Não atinge"),IF(#REF!="F",IF(CG16&lt;12,"Atinge","Não atinge"),"erro")),""))))))))</f>
        <v>#REF!</v>
      </c>
      <c r="CI16" s="68"/>
      <c r="CJ16" s="10" t="e">
        <f>IF(AND(#REF!&lt;=69,#REF!&gt;=60),IF(#REF!="M",IF(CI16&lt;=8,"Atinge","Não atinge"),IF(#REF!="F",IF(CI16&lt;=8,"Atinge","Não atinge"),"erro")),IF(AND(#REF!&lt;=79,#REF!&gt;=70),IF(#REF!="M",IF(CI16&lt;=9,"Atinge","Não atinge"),IF(#REF!="F",IF(CI16&lt;=9,"Atinge","Não atinge"),"erro")),IF(#REF!&gt;=80,IF(#REF!="M",IF(CI16&lt;=10,"Atinge","Não atinge"),IF(#REF!="F",IF(CI16&lt;=11,"Atinge","Não atinge"),"erro")),"")))</f>
        <v>#REF!</v>
      </c>
      <c r="CK16" s="68"/>
      <c r="CL16" s="68"/>
      <c r="CM16" s="68"/>
      <c r="CN16" s="68"/>
      <c r="CO16" s="68"/>
      <c r="CP16" s="68"/>
      <c r="CQ16" s="68"/>
      <c r="CR16" s="9">
        <f t="shared" si="0"/>
        <v>0</v>
      </c>
      <c r="CS16" s="68"/>
      <c r="CT16" s="9" t="str">
        <f t="shared" si="3"/>
        <v>Não atinge</v>
      </c>
      <c r="CU16" s="69"/>
      <c r="CV16" s="9" t="str">
        <f t="shared" si="4"/>
        <v>Atinge</v>
      </c>
      <c r="CW16" s="115"/>
      <c r="CX16" s="70"/>
      <c r="CY16" s="70"/>
      <c r="CZ16" s="35">
        <f t="shared" si="5"/>
        <v>0</v>
      </c>
      <c r="DA16" s="58"/>
      <c r="DB16" s="68"/>
      <c r="DC16" s="10" t="e">
        <f>IF(AND(#REF!&lt;=64,#REF!&gt;=60),IF(#REF!="M",IF(DB16&gt;=14,"Atinge","Não atinge"),IF(#REF!="F",IF(DB16&gt;=12,"Atinge","Não atinge"),"erro")),IF(AND(#REF!&lt;=69,#REF!&gt;=65),IF(#REF!="M",IF(DB16&gt;=12,"Atinge","Não atinge"),IF(#REF!="F",IF(DB16&gt;=11,"Atinge","Não atinge"),"erro")),IF(AND(#REF!&lt;=74,#REF!&gt;=70),IF(#REF!="M",IF(DB16&gt;=12,"Atinge","Não atinge"),IF(#REF!="F",IF(DB16&gt;=10,"Atinge","Não atinge"),"erro")),IF(AND(#REF!&lt;=79,#REF!&gt;=75),IF(#REF!="M",IF(DB16&gt;=11,"Atinge","Não atinge"),IF(#REF!="F",IF(DB16&gt;=10,"Atinge","Não atinge"),"erro")),IF(AND(#REF!&lt;=84,#REF!&gt;=80),IF(#REF!="M",IF(DB16&gt;=10,"Atinge","Não atinge"),IF(#REF!="F",IF(DB16&gt;=9,"Atinge","Não atinge"),"erro")),IF(AND(#REF!&lt;=89,#REF!&gt;=85),IF(#REF!="M",IF(DB16&gt;=8,"Atinge","Não atinge"),IF(#REF!="F",IF(DB16&gt;=8,"Atinge","Não atinge"),"erro")),IF(#REF!&gt;=90,IF(#REF!="M",IF(DB16&gt;=7,"Atinge","Não atinge"),IF(#REF!="F",IF(DB16&gt;=4,"Atinge","Não atinge"),"erro")),IF(AND(#REF!&lt;70,#REF!&gt;64),IF(#REF!="M",IF(DB16&lt;14,"Atinge","Não atinge"),IF(#REF!="F",IF(DB16&lt;12,"Atinge","Não atinge"),"erro")),""))))))))</f>
        <v>#REF!</v>
      </c>
      <c r="DD16" s="68"/>
      <c r="DE16" s="10" t="e">
        <f>IF(AND(#REF!&lt;=69,#REF!&gt;=60),IF(#REF!="M",IF(DD16&lt;=8,"Atinge","Não atinge"),IF(#REF!="F",IF(DD16&lt;=8,"Atinge","Não atinge"),"erro")),IF(AND(#REF!&lt;=79,#REF!&gt;=70),IF(#REF!="M",IF(DD16&lt;=9,"Atinge","Não atinge"),IF(#REF!="F",IF(DD16&lt;=9,"Atinge","Não atinge"),"erro")),IF(#REF!&gt;=80,IF(#REF!="M",IF(DD16&lt;=10,"Atinge","Não atinge"),IF(#REF!="F",IF(DD16&lt;=11,"Atinge","Não atinge"),"erro")),"")))</f>
        <v>#REF!</v>
      </c>
      <c r="DF16" s="68"/>
      <c r="DG16" s="68"/>
      <c r="DH16" s="68"/>
      <c r="DI16" s="68"/>
      <c r="DJ16" s="68"/>
      <c r="DK16" s="68"/>
      <c r="DL16" s="68"/>
      <c r="DM16" s="9">
        <f t="shared" si="6"/>
        <v>0</v>
      </c>
      <c r="DN16" s="9" t="str">
        <f t="shared" si="1"/>
        <v>Não Atinge</v>
      </c>
      <c r="DO16" s="68"/>
      <c r="DP16" s="9" t="str">
        <f t="shared" si="7"/>
        <v>Não atinge</v>
      </c>
      <c r="DQ16" s="69"/>
      <c r="DR16" s="9" t="str">
        <f t="shared" si="8"/>
        <v>Atinge</v>
      </c>
      <c r="DS16" s="115"/>
      <c r="DT16" s="58"/>
      <c r="DU16" s="59"/>
      <c r="DV16" s="59"/>
      <c r="DW16" s="67"/>
      <c r="DX16" s="67"/>
      <c r="DY16" s="59"/>
      <c r="DZ16" s="67"/>
      <c r="EA16" s="59"/>
      <c r="EB16" s="59"/>
      <c r="EC16" s="59"/>
      <c r="ED16" s="59"/>
      <c r="EE16" s="59"/>
      <c r="EF16" s="67"/>
    </row>
    <row r="17" spans="1:138" s="5" customFormat="1" ht="24.95" customHeight="1">
      <c r="A17" s="9">
        <v>14</v>
      </c>
      <c r="B17" s="73" t="str">
        <f>'DADOS PESSOAIS'!B17</f>
        <v>(código)</v>
      </c>
      <c r="C17" s="58"/>
      <c r="D17" s="65"/>
      <c r="E17" s="65"/>
      <c r="F17" s="64"/>
      <c r="G17" s="59"/>
      <c r="H17" s="59"/>
      <c r="I17" s="67"/>
      <c r="J17" s="67"/>
      <c r="K17" s="59"/>
      <c r="L17" s="67"/>
      <c r="M17" s="59"/>
      <c r="N17" s="59"/>
      <c r="O17" s="59"/>
      <c r="P17" s="59"/>
      <c r="Q17" s="59"/>
      <c r="R17" s="67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67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9">
        <f t="shared" si="2"/>
        <v>0</v>
      </c>
      <c r="CG17" s="68"/>
      <c r="CH17" s="10" t="e">
        <f>IF(AND(#REF!&lt;=64,#REF!&gt;=60),IF(#REF!="M",IF(CG17&gt;=14,"Atinge","Não atinge"),IF(#REF!="F",IF(CG17&gt;=12,"Atinge","Não atinge"),"erro")),IF(AND(#REF!&lt;=69,#REF!&gt;=65),IF(#REF!="M",IF(CG17&gt;=12,"Atinge","Não atinge"),IF(#REF!="F",IF(CG17&gt;=11,"Atinge","Não atinge"),"erro")),IF(AND(#REF!&lt;=74,#REF!&gt;=70),IF(#REF!="M",IF(CG17&gt;=12,"Atinge","Não atinge"),IF(#REF!="F",IF(CG17&gt;=10,"Atinge","Não atinge"),"erro")),IF(AND(#REF!&lt;=79,#REF!&gt;=75),IF(#REF!="M",IF(CG17&gt;=11,"Atinge","Não atinge"),IF(#REF!="F",IF(CG17&gt;=10,"Atinge","Não atinge"),"erro")),IF(AND(#REF!&lt;=84,#REF!&gt;=80),IF(#REF!="M",IF(CG17&gt;=10,"Atinge","Não atinge"),IF(#REF!="F",IF(CG17&gt;=9,"Atinge","Não atinge"),"erro")),IF(AND(#REF!&lt;=89,#REF!&gt;=85),IF(#REF!="M",IF(CG17&gt;=8,"Atinge","Não atinge"),IF(#REF!="F",IF(CG17&gt;=8,"Atinge","Não atinge"),"erro")),IF(#REF!&gt;=90,IF(#REF!="M",IF(CG17&gt;=7,"Atinge","Não atinge"),IF(#REF!="F",IF(CG17&gt;=4,"Atinge","Não atinge"),"erro")),IF(AND(#REF!&lt;70,#REF!&gt;64),IF(#REF!="M",IF(CG17&lt;14,"Atinge","Não atinge"),IF(#REF!="F",IF(CG17&lt;12,"Atinge","Não atinge"),"erro")),""))))))))</f>
        <v>#REF!</v>
      </c>
      <c r="CI17" s="68"/>
      <c r="CJ17" s="10" t="e">
        <f>IF(AND(#REF!&lt;=69,#REF!&gt;=60),IF(#REF!="M",IF(CI17&lt;=8,"Atinge","Não atinge"),IF(#REF!="F",IF(CI17&lt;=8,"Atinge","Não atinge"),"erro")),IF(AND(#REF!&lt;=79,#REF!&gt;=70),IF(#REF!="M",IF(CI17&lt;=9,"Atinge","Não atinge"),IF(#REF!="F",IF(CI17&lt;=9,"Atinge","Não atinge"),"erro")),IF(#REF!&gt;=80,IF(#REF!="M",IF(CI17&lt;=10,"Atinge","Não atinge"),IF(#REF!="F",IF(CI17&lt;=11,"Atinge","Não atinge"),"erro")),"")))</f>
        <v>#REF!</v>
      </c>
      <c r="CK17" s="68"/>
      <c r="CL17" s="68"/>
      <c r="CM17" s="68"/>
      <c r="CN17" s="68"/>
      <c r="CO17" s="68"/>
      <c r="CP17" s="68"/>
      <c r="CQ17" s="68"/>
      <c r="CR17" s="9">
        <f t="shared" si="0"/>
        <v>0</v>
      </c>
      <c r="CS17" s="68"/>
      <c r="CT17" s="9" t="str">
        <f t="shared" si="3"/>
        <v>Não atinge</v>
      </c>
      <c r="CU17" s="69"/>
      <c r="CV17" s="9" t="str">
        <f t="shared" si="4"/>
        <v>Atinge</v>
      </c>
      <c r="CW17" s="115"/>
      <c r="CX17" s="70"/>
      <c r="CY17" s="70"/>
      <c r="CZ17" s="35">
        <f t="shared" si="5"/>
        <v>0</v>
      </c>
      <c r="DA17" s="58"/>
      <c r="DB17" s="68"/>
      <c r="DC17" s="10" t="e">
        <f>IF(AND(#REF!&lt;=64,#REF!&gt;=60),IF(#REF!="M",IF(DB17&gt;=14,"Atinge","Não atinge"),IF(#REF!="F",IF(DB17&gt;=12,"Atinge","Não atinge"),"erro")),IF(AND(#REF!&lt;=69,#REF!&gt;=65),IF(#REF!="M",IF(DB17&gt;=12,"Atinge","Não atinge"),IF(#REF!="F",IF(DB17&gt;=11,"Atinge","Não atinge"),"erro")),IF(AND(#REF!&lt;=74,#REF!&gt;=70),IF(#REF!="M",IF(DB17&gt;=12,"Atinge","Não atinge"),IF(#REF!="F",IF(DB17&gt;=10,"Atinge","Não atinge"),"erro")),IF(AND(#REF!&lt;=79,#REF!&gt;=75),IF(#REF!="M",IF(DB17&gt;=11,"Atinge","Não atinge"),IF(#REF!="F",IF(DB17&gt;=10,"Atinge","Não atinge"),"erro")),IF(AND(#REF!&lt;=84,#REF!&gt;=80),IF(#REF!="M",IF(DB17&gt;=10,"Atinge","Não atinge"),IF(#REF!="F",IF(DB17&gt;=9,"Atinge","Não atinge"),"erro")),IF(AND(#REF!&lt;=89,#REF!&gt;=85),IF(#REF!="M",IF(DB17&gt;=8,"Atinge","Não atinge"),IF(#REF!="F",IF(DB17&gt;=8,"Atinge","Não atinge"),"erro")),IF(#REF!&gt;=90,IF(#REF!="M",IF(DB17&gt;=7,"Atinge","Não atinge"),IF(#REF!="F",IF(DB17&gt;=4,"Atinge","Não atinge"),"erro")),IF(AND(#REF!&lt;70,#REF!&gt;64),IF(#REF!="M",IF(DB17&lt;14,"Atinge","Não atinge"),IF(#REF!="F",IF(DB17&lt;12,"Atinge","Não atinge"),"erro")),""))))))))</f>
        <v>#REF!</v>
      </c>
      <c r="DD17" s="68"/>
      <c r="DE17" s="10" t="e">
        <f>IF(AND(#REF!&lt;=69,#REF!&gt;=60),IF(#REF!="M",IF(DD17&lt;=8,"Atinge","Não atinge"),IF(#REF!="F",IF(DD17&lt;=8,"Atinge","Não atinge"),"erro")),IF(AND(#REF!&lt;=79,#REF!&gt;=70),IF(#REF!="M",IF(DD17&lt;=9,"Atinge","Não atinge"),IF(#REF!="F",IF(DD17&lt;=9,"Atinge","Não atinge"),"erro")),IF(#REF!&gt;=80,IF(#REF!="M",IF(DD17&lt;=10,"Atinge","Não atinge"),IF(#REF!="F",IF(DD17&lt;=11,"Atinge","Não atinge"),"erro")),"")))</f>
        <v>#REF!</v>
      </c>
      <c r="DF17" s="68"/>
      <c r="DG17" s="68"/>
      <c r="DH17" s="68"/>
      <c r="DI17" s="68"/>
      <c r="DJ17" s="68"/>
      <c r="DK17" s="68"/>
      <c r="DL17" s="68"/>
      <c r="DM17" s="9">
        <f t="shared" si="6"/>
        <v>0</v>
      </c>
      <c r="DN17" s="9" t="str">
        <f t="shared" si="1"/>
        <v>Não Atinge</v>
      </c>
      <c r="DO17" s="68"/>
      <c r="DP17" s="9" t="str">
        <f t="shared" si="7"/>
        <v>Não atinge</v>
      </c>
      <c r="DQ17" s="69"/>
      <c r="DR17" s="9" t="str">
        <f t="shared" si="8"/>
        <v>Atinge</v>
      </c>
      <c r="DS17" s="115"/>
      <c r="DT17" s="58"/>
      <c r="DU17" s="59"/>
      <c r="DV17" s="59"/>
      <c r="DW17" s="67"/>
      <c r="DX17" s="67"/>
      <c r="DY17" s="59"/>
      <c r="DZ17" s="67"/>
      <c r="EA17" s="59"/>
      <c r="EB17" s="59"/>
      <c r="EC17" s="59"/>
      <c r="ED17" s="59"/>
      <c r="EE17" s="59"/>
      <c r="EF17" s="67"/>
    </row>
    <row r="18" spans="1:138" s="5" customFormat="1" ht="24.95" customHeight="1">
      <c r="A18" s="9">
        <v>15</v>
      </c>
      <c r="B18" s="73" t="str">
        <f>'DADOS PESSOAIS'!B18</f>
        <v>(código)</v>
      </c>
      <c r="C18" s="58"/>
      <c r="D18" s="65"/>
      <c r="E18" s="65"/>
      <c r="F18" s="64"/>
      <c r="G18" s="59"/>
      <c r="H18" s="59"/>
      <c r="I18" s="67"/>
      <c r="J18" s="67"/>
      <c r="K18" s="59"/>
      <c r="L18" s="67"/>
      <c r="M18" s="59"/>
      <c r="N18" s="59"/>
      <c r="O18" s="59"/>
      <c r="P18" s="59"/>
      <c r="Q18" s="59"/>
      <c r="R18" s="67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67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9">
        <f t="shared" si="2"/>
        <v>0</v>
      </c>
      <c r="CG18" s="68"/>
      <c r="CH18" s="10" t="e">
        <f>IF(AND(#REF!&lt;=64,#REF!&gt;=60),IF(#REF!="M",IF(CG18&gt;=14,"Atinge","Não atinge"),IF(#REF!="F",IF(CG18&gt;=12,"Atinge","Não atinge"),"erro")),IF(AND(#REF!&lt;=69,#REF!&gt;=65),IF(#REF!="M",IF(CG18&gt;=12,"Atinge","Não atinge"),IF(#REF!="F",IF(CG18&gt;=11,"Atinge","Não atinge"),"erro")),IF(AND(#REF!&lt;=74,#REF!&gt;=70),IF(#REF!="M",IF(CG18&gt;=12,"Atinge","Não atinge"),IF(#REF!="F",IF(CG18&gt;=10,"Atinge","Não atinge"),"erro")),IF(AND(#REF!&lt;=79,#REF!&gt;=75),IF(#REF!="M",IF(CG18&gt;=11,"Atinge","Não atinge"),IF(#REF!="F",IF(CG18&gt;=10,"Atinge","Não atinge"),"erro")),IF(AND(#REF!&lt;=84,#REF!&gt;=80),IF(#REF!="M",IF(CG18&gt;=10,"Atinge","Não atinge"),IF(#REF!="F",IF(CG18&gt;=9,"Atinge","Não atinge"),"erro")),IF(AND(#REF!&lt;=89,#REF!&gt;=85),IF(#REF!="M",IF(CG18&gt;=8,"Atinge","Não atinge"),IF(#REF!="F",IF(CG18&gt;=8,"Atinge","Não atinge"),"erro")),IF(#REF!&gt;=90,IF(#REF!="M",IF(CG18&gt;=7,"Atinge","Não atinge"),IF(#REF!="F",IF(CG18&gt;=4,"Atinge","Não atinge"),"erro")),IF(AND(#REF!&lt;70,#REF!&gt;64),IF(#REF!="M",IF(CG18&lt;14,"Atinge","Não atinge"),IF(#REF!="F",IF(CG18&lt;12,"Atinge","Não atinge"),"erro")),""))))))))</f>
        <v>#REF!</v>
      </c>
      <c r="CI18" s="68"/>
      <c r="CJ18" s="10" t="e">
        <f>IF(AND(#REF!&lt;=69,#REF!&gt;=60),IF(#REF!="M",IF(CI18&lt;=8,"Atinge","Não atinge"),IF(#REF!="F",IF(CI18&lt;=8,"Atinge","Não atinge"),"erro")),IF(AND(#REF!&lt;=79,#REF!&gt;=70),IF(#REF!="M",IF(CI18&lt;=9,"Atinge","Não atinge"),IF(#REF!="F",IF(CI18&lt;=9,"Atinge","Não atinge"),"erro")),IF(#REF!&gt;=80,IF(#REF!="M",IF(CI18&lt;=10,"Atinge","Não atinge"),IF(#REF!="F",IF(CI18&lt;=11,"Atinge","Não atinge"),"erro")),"")))</f>
        <v>#REF!</v>
      </c>
      <c r="CK18" s="68"/>
      <c r="CL18" s="68"/>
      <c r="CM18" s="68"/>
      <c r="CN18" s="68"/>
      <c r="CO18" s="68"/>
      <c r="CP18" s="68"/>
      <c r="CQ18" s="68"/>
      <c r="CR18" s="9">
        <f t="shared" si="0"/>
        <v>0</v>
      </c>
      <c r="CS18" s="68"/>
      <c r="CT18" s="9" t="str">
        <f t="shared" si="3"/>
        <v>Não atinge</v>
      </c>
      <c r="CU18" s="69"/>
      <c r="CV18" s="9" t="str">
        <f t="shared" si="4"/>
        <v>Atinge</v>
      </c>
      <c r="CW18" s="115"/>
      <c r="CX18" s="70"/>
      <c r="CY18" s="70"/>
      <c r="CZ18" s="35">
        <f t="shared" si="5"/>
        <v>0</v>
      </c>
      <c r="DA18" s="58"/>
      <c r="DB18" s="68"/>
      <c r="DC18" s="10" t="e">
        <f>IF(AND(#REF!&lt;=64,#REF!&gt;=60),IF(#REF!="M",IF(DB18&gt;=14,"Atinge","Não atinge"),IF(#REF!="F",IF(DB18&gt;=12,"Atinge","Não atinge"),"erro")),IF(AND(#REF!&lt;=69,#REF!&gt;=65),IF(#REF!="M",IF(DB18&gt;=12,"Atinge","Não atinge"),IF(#REF!="F",IF(DB18&gt;=11,"Atinge","Não atinge"),"erro")),IF(AND(#REF!&lt;=74,#REF!&gt;=70),IF(#REF!="M",IF(DB18&gt;=12,"Atinge","Não atinge"),IF(#REF!="F",IF(DB18&gt;=10,"Atinge","Não atinge"),"erro")),IF(AND(#REF!&lt;=79,#REF!&gt;=75),IF(#REF!="M",IF(DB18&gt;=11,"Atinge","Não atinge"),IF(#REF!="F",IF(DB18&gt;=10,"Atinge","Não atinge"),"erro")),IF(AND(#REF!&lt;=84,#REF!&gt;=80),IF(#REF!="M",IF(DB18&gt;=10,"Atinge","Não atinge"),IF(#REF!="F",IF(DB18&gt;=9,"Atinge","Não atinge"),"erro")),IF(AND(#REF!&lt;=89,#REF!&gt;=85),IF(#REF!="M",IF(DB18&gt;=8,"Atinge","Não atinge"),IF(#REF!="F",IF(DB18&gt;=8,"Atinge","Não atinge"),"erro")),IF(#REF!&gt;=90,IF(#REF!="M",IF(DB18&gt;=7,"Atinge","Não atinge"),IF(#REF!="F",IF(DB18&gt;=4,"Atinge","Não atinge"),"erro")),IF(AND(#REF!&lt;70,#REF!&gt;64),IF(#REF!="M",IF(DB18&lt;14,"Atinge","Não atinge"),IF(#REF!="F",IF(DB18&lt;12,"Atinge","Não atinge"),"erro")),""))))))))</f>
        <v>#REF!</v>
      </c>
      <c r="DD18" s="68"/>
      <c r="DE18" s="10" t="e">
        <f>IF(AND(#REF!&lt;=69,#REF!&gt;=60),IF(#REF!="M",IF(DD18&lt;=8,"Atinge","Não atinge"),IF(#REF!="F",IF(DD18&lt;=8,"Atinge","Não atinge"),"erro")),IF(AND(#REF!&lt;=79,#REF!&gt;=70),IF(#REF!="M",IF(DD18&lt;=9,"Atinge","Não atinge"),IF(#REF!="F",IF(DD18&lt;=9,"Atinge","Não atinge"),"erro")),IF(#REF!&gt;=80,IF(#REF!="M",IF(DD18&lt;=10,"Atinge","Não atinge"),IF(#REF!="F",IF(DD18&lt;=11,"Atinge","Não atinge"),"erro")),"")))</f>
        <v>#REF!</v>
      </c>
      <c r="DF18" s="68"/>
      <c r="DG18" s="68"/>
      <c r="DH18" s="68"/>
      <c r="DI18" s="68"/>
      <c r="DJ18" s="68"/>
      <c r="DK18" s="68"/>
      <c r="DL18" s="68"/>
      <c r="DM18" s="9">
        <f t="shared" si="6"/>
        <v>0</v>
      </c>
      <c r="DN18" s="9" t="str">
        <f t="shared" si="1"/>
        <v>Não Atinge</v>
      </c>
      <c r="DO18" s="68"/>
      <c r="DP18" s="9" t="str">
        <f t="shared" si="7"/>
        <v>Não atinge</v>
      </c>
      <c r="DQ18" s="69"/>
      <c r="DR18" s="9" t="str">
        <f t="shared" si="8"/>
        <v>Atinge</v>
      </c>
      <c r="DS18" s="115"/>
      <c r="DT18" s="58"/>
      <c r="DU18" s="59"/>
      <c r="DV18" s="59"/>
      <c r="DW18" s="67"/>
      <c r="DX18" s="67"/>
      <c r="DY18" s="59"/>
      <c r="DZ18" s="67"/>
      <c r="EA18" s="59"/>
      <c r="EB18" s="59"/>
      <c r="EC18" s="59"/>
      <c r="ED18" s="59"/>
      <c r="EE18" s="59"/>
      <c r="EF18" s="67"/>
      <c r="EH18" s="6"/>
    </row>
    <row r="19" spans="1:138" s="5" customFormat="1" ht="24.95" customHeight="1">
      <c r="A19" s="9">
        <v>16</v>
      </c>
      <c r="B19" s="73" t="str">
        <f>'DADOS PESSOAIS'!B19</f>
        <v>(código)</v>
      </c>
      <c r="C19" s="58"/>
      <c r="D19" s="65"/>
      <c r="E19" s="65"/>
      <c r="F19" s="64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67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9">
        <f t="shared" si="2"/>
        <v>0</v>
      </c>
      <c r="CG19" s="68"/>
      <c r="CH19" s="10" t="e">
        <f>IF(AND(#REF!&lt;=64,#REF!&gt;=60),IF(#REF!="M",IF(CG19&gt;=14,"Atinge","Não atinge"),IF(#REF!="F",IF(CG19&gt;=12,"Atinge","Não atinge"),"erro")),IF(AND(#REF!&lt;=69,#REF!&gt;=65),IF(#REF!="M",IF(CG19&gt;=12,"Atinge","Não atinge"),IF(#REF!="F",IF(CG19&gt;=11,"Atinge","Não atinge"),"erro")),IF(AND(#REF!&lt;=74,#REF!&gt;=70),IF(#REF!="M",IF(CG19&gt;=12,"Atinge","Não atinge"),IF(#REF!="F",IF(CG19&gt;=10,"Atinge","Não atinge"),"erro")),IF(AND(#REF!&lt;=79,#REF!&gt;=75),IF(#REF!="M",IF(CG19&gt;=11,"Atinge","Não atinge"),IF(#REF!="F",IF(CG19&gt;=10,"Atinge","Não atinge"),"erro")),IF(AND(#REF!&lt;=84,#REF!&gt;=80),IF(#REF!="M",IF(CG19&gt;=10,"Atinge","Não atinge"),IF(#REF!="F",IF(CG19&gt;=9,"Atinge","Não atinge"),"erro")),IF(AND(#REF!&lt;=89,#REF!&gt;=85),IF(#REF!="M",IF(CG19&gt;=8,"Atinge","Não atinge"),IF(#REF!="F",IF(CG19&gt;=8,"Atinge","Não atinge"),"erro")),IF(#REF!&gt;=90,IF(#REF!="M",IF(CG19&gt;=7,"Atinge","Não atinge"),IF(#REF!="F",IF(CG19&gt;=4,"Atinge","Não atinge"),"erro")),IF(AND(#REF!&lt;70,#REF!&gt;64),IF(#REF!="M",IF(CG19&lt;14,"Atinge","Não atinge"),IF(#REF!="F",IF(CG19&lt;12,"Atinge","Não atinge"),"erro")),""))))))))</f>
        <v>#REF!</v>
      </c>
      <c r="CI19" s="68"/>
      <c r="CJ19" s="10" t="e">
        <f>IF(AND(#REF!&lt;=69,#REF!&gt;=60),IF(#REF!="M",IF(CI19&lt;=8,"Atinge","Não atinge"),IF(#REF!="F",IF(CI19&lt;=8,"Atinge","Não atinge"),"erro")),IF(AND(#REF!&lt;=79,#REF!&gt;=70),IF(#REF!="M",IF(CI19&lt;=9,"Atinge","Não atinge"),IF(#REF!="F",IF(CI19&lt;=9,"Atinge","Não atinge"),"erro")),IF(#REF!&gt;=80,IF(#REF!="M",IF(CI19&lt;=10,"Atinge","Não atinge"),IF(#REF!="F",IF(CI19&lt;=11,"Atinge","Não atinge"),"erro")),"")))</f>
        <v>#REF!</v>
      </c>
      <c r="CK19" s="68"/>
      <c r="CL19" s="68"/>
      <c r="CM19" s="68"/>
      <c r="CN19" s="68"/>
      <c r="CO19" s="68"/>
      <c r="CP19" s="68"/>
      <c r="CQ19" s="68"/>
      <c r="CR19" s="9">
        <f t="shared" si="0"/>
        <v>0</v>
      </c>
      <c r="CS19" s="68"/>
      <c r="CT19" s="9" t="str">
        <f t="shared" si="3"/>
        <v>Não atinge</v>
      </c>
      <c r="CU19" s="69"/>
      <c r="CV19" s="9" t="str">
        <f t="shared" si="4"/>
        <v>Atinge</v>
      </c>
      <c r="CW19" s="115"/>
      <c r="CX19" s="70"/>
      <c r="CY19" s="70"/>
      <c r="CZ19" s="35">
        <f t="shared" si="5"/>
        <v>0</v>
      </c>
      <c r="DA19" s="58"/>
      <c r="DB19" s="68"/>
      <c r="DC19" s="10" t="e">
        <f>IF(AND(#REF!&lt;=64,#REF!&gt;=60),IF(#REF!="M",IF(DB19&gt;=14,"Atinge","Não atinge"),IF(#REF!="F",IF(DB19&gt;=12,"Atinge","Não atinge"),"erro")),IF(AND(#REF!&lt;=69,#REF!&gt;=65),IF(#REF!="M",IF(DB19&gt;=12,"Atinge","Não atinge"),IF(#REF!="F",IF(DB19&gt;=11,"Atinge","Não atinge"),"erro")),IF(AND(#REF!&lt;=74,#REF!&gt;=70),IF(#REF!="M",IF(DB19&gt;=12,"Atinge","Não atinge"),IF(#REF!="F",IF(DB19&gt;=10,"Atinge","Não atinge"),"erro")),IF(AND(#REF!&lt;=79,#REF!&gt;=75),IF(#REF!="M",IF(DB19&gt;=11,"Atinge","Não atinge"),IF(#REF!="F",IF(DB19&gt;=10,"Atinge","Não atinge"),"erro")),IF(AND(#REF!&lt;=84,#REF!&gt;=80),IF(#REF!="M",IF(DB19&gt;=10,"Atinge","Não atinge"),IF(#REF!="F",IF(DB19&gt;=9,"Atinge","Não atinge"),"erro")),IF(AND(#REF!&lt;=89,#REF!&gt;=85),IF(#REF!="M",IF(DB19&gt;=8,"Atinge","Não atinge"),IF(#REF!="F",IF(DB19&gt;=8,"Atinge","Não atinge"),"erro")),IF(#REF!&gt;=90,IF(#REF!="M",IF(DB19&gt;=7,"Atinge","Não atinge"),IF(#REF!="F",IF(DB19&gt;=4,"Atinge","Não atinge"),"erro")),IF(AND(#REF!&lt;70,#REF!&gt;64),IF(#REF!="M",IF(DB19&lt;14,"Atinge","Não atinge"),IF(#REF!="F",IF(DB19&lt;12,"Atinge","Não atinge"),"erro")),""))))))))</f>
        <v>#REF!</v>
      </c>
      <c r="DD19" s="68"/>
      <c r="DE19" s="10" t="e">
        <f>IF(AND(#REF!&lt;=69,#REF!&gt;=60),IF(#REF!="M",IF(DD19&lt;=8,"Atinge","Não atinge"),IF(#REF!="F",IF(DD19&lt;=8,"Atinge","Não atinge"),"erro")),IF(AND(#REF!&lt;=79,#REF!&gt;=70),IF(#REF!="M",IF(DD19&lt;=9,"Atinge","Não atinge"),IF(#REF!="F",IF(DD19&lt;=9,"Atinge","Não atinge"),"erro")),IF(#REF!&gt;=80,IF(#REF!="M",IF(DD19&lt;=10,"Atinge","Não atinge"),IF(#REF!="F",IF(DD19&lt;=11,"Atinge","Não atinge"),"erro")),"")))</f>
        <v>#REF!</v>
      </c>
      <c r="DF19" s="68"/>
      <c r="DG19" s="68"/>
      <c r="DH19" s="68"/>
      <c r="DI19" s="68"/>
      <c r="DJ19" s="68"/>
      <c r="DK19" s="68"/>
      <c r="DL19" s="68"/>
      <c r="DM19" s="9">
        <f t="shared" si="6"/>
        <v>0</v>
      </c>
      <c r="DN19" s="9" t="str">
        <f t="shared" si="1"/>
        <v>Não Atinge</v>
      </c>
      <c r="DO19" s="68"/>
      <c r="DP19" s="9" t="str">
        <f t="shared" si="7"/>
        <v>Não atinge</v>
      </c>
      <c r="DQ19" s="69"/>
      <c r="DR19" s="9" t="str">
        <f t="shared" si="8"/>
        <v>Atinge</v>
      </c>
      <c r="DS19" s="115"/>
      <c r="DT19" s="58"/>
      <c r="DU19" s="59"/>
      <c r="DV19" s="59"/>
      <c r="DW19" s="67"/>
      <c r="DX19" s="67"/>
      <c r="DY19" s="59"/>
      <c r="DZ19" s="67"/>
      <c r="EA19" s="59"/>
      <c r="EB19" s="59"/>
      <c r="EC19" s="59"/>
      <c r="ED19" s="59"/>
      <c r="EE19" s="59"/>
      <c r="EF19" s="67"/>
    </row>
    <row r="20" spans="1:138" s="5" customFormat="1" ht="24.95" customHeight="1">
      <c r="A20" s="9">
        <v>17</v>
      </c>
      <c r="B20" s="73" t="str">
        <f>'DADOS PESSOAIS'!B20</f>
        <v>(código)</v>
      </c>
      <c r="C20" s="58"/>
      <c r="D20" s="65"/>
      <c r="E20" s="65"/>
      <c r="F20" s="64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67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9">
        <f t="shared" si="2"/>
        <v>0</v>
      </c>
      <c r="CG20" s="68"/>
      <c r="CH20" s="10" t="e">
        <f>IF(AND(#REF!&lt;=64,#REF!&gt;=60),IF(#REF!="M",IF(CG20&gt;=14,"Atinge","Não atinge"),IF(#REF!="F",IF(CG20&gt;=12,"Atinge","Não atinge"),"erro")),IF(AND(#REF!&lt;=69,#REF!&gt;=65),IF(#REF!="M",IF(CG20&gt;=12,"Atinge","Não atinge"),IF(#REF!="F",IF(CG20&gt;=11,"Atinge","Não atinge"),"erro")),IF(AND(#REF!&lt;=74,#REF!&gt;=70),IF(#REF!="M",IF(CG20&gt;=12,"Atinge","Não atinge"),IF(#REF!="F",IF(CG20&gt;=10,"Atinge","Não atinge"),"erro")),IF(AND(#REF!&lt;=79,#REF!&gt;=75),IF(#REF!="M",IF(CG20&gt;=11,"Atinge","Não atinge"),IF(#REF!="F",IF(CG20&gt;=10,"Atinge","Não atinge"),"erro")),IF(AND(#REF!&lt;=84,#REF!&gt;=80),IF(#REF!="M",IF(CG20&gt;=10,"Atinge","Não atinge"),IF(#REF!="F",IF(CG20&gt;=9,"Atinge","Não atinge"),"erro")),IF(AND(#REF!&lt;=89,#REF!&gt;=85),IF(#REF!="M",IF(CG20&gt;=8,"Atinge","Não atinge"),IF(#REF!="F",IF(CG20&gt;=8,"Atinge","Não atinge"),"erro")),IF(#REF!&gt;=90,IF(#REF!="M",IF(CG20&gt;=7,"Atinge","Não atinge"),IF(#REF!="F",IF(CG20&gt;=4,"Atinge","Não atinge"),"erro")),IF(AND(#REF!&lt;70,#REF!&gt;64),IF(#REF!="M",IF(CG20&lt;14,"Atinge","Não atinge"),IF(#REF!="F",IF(CG20&lt;12,"Atinge","Não atinge"),"erro")),""))))))))</f>
        <v>#REF!</v>
      </c>
      <c r="CI20" s="68"/>
      <c r="CJ20" s="10" t="e">
        <f>IF(AND(#REF!&lt;=69,#REF!&gt;=60),IF(#REF!="M",IF(CI20&lt;=8,"Atinge","Não atinge"),IF(#REF!="F",IF(CI20&lt;=8,"Atinge","Não atinge"),"erro")),IF(AND(#REF!&lt;=79,#REF!&gt;=70),IF(#REF!="M",IF(CI20&lt;=9,"Atinge","Não atinge"),IF(#REF!="F",IF(CI20&lt;=9,"Atinge","Não atinge"),"erro")),IF(#REF!&gt;=80,IF(#REF!="M",IF(CI20&lt;=10,"Atinge","Não atinge"),IF(#REF!="F",IF(CI20&lt;=11,"Atinge","Não atinge"),"erro")),"")))</f>
        <v>#REF!</v>
      </c>
      <c r="CK20" s="68"/>
      <c r="CL20" s="68"/>
      <c r="CM20" s="68"/>
      <c r="CN20" s="68"/>
      <c r="CO20" s="68"/>
      <c r="CP20" s="68"/>
      <c r="CQ20" s="68"/>
      <c r="CR20" s="9">
        <f t="shared" si="0"/>
        <v>0</v>
      </c>
      <c r="CS20" s="68"/>
      <c r="CT20" s="9" t="str">
        <f t="shared" si="3"/>
        <v>Não atinge</v>
      </c>
      <c r="CU20" s="69"/>
      <c r="CV20" s="9" t="str">
        <f t="shared" si="4"/>
        <v>Atinge</v>
      </c>
      <c r="CW20" s="115"/>
      <c r="CX20" s="70"/>
      <c r="CY20" s="70"/>
      <c r="CZ20" s="35">
        <f t="shared" si="5"/>
        <v>0</v>
      </c>
      <c r="DA20" s="58"/>
      <c r="DB20" s="68"/>
      <c r="DC20" s="10" t="e">
        <f>IF(AND(#REF!&lt;=64,#REF!&gt;=60),IF(#REF!="M",IF(DB20&gt;=14,"Atinge","Não atinge"),IF(#REF!="F",IF(DB20&gt;=12,"Atinge","Não atinge"),"erro")),IF(AND(#REF!&lt;=69,#REF!&gt;=65),IF(#REF!="M",IF(DB20&gt;=12,"Atinge","Não atinge"),IF(#REF!="F",IF(DB20&gt;=11,"Atinge","Não atinge"),"erro")),IF(AND(#REF!&lt;=74,#REF!&gt;=70),IF(#REF!="M",IF(DB20&gt;=12,"Atinge","Não atinge"),IF(#REF!="F",IF(DB20&gt;=10,"Atinge","Não atinge"),"erro")),IF(AND(#REF!&lt;=79,#REF!&gt;=75),IF(#REF!="M",IF(DB20&gt;=11,"Atinge","Não atinge"),IF(#REF!="F",IF(DB20&gt;=10,"Atinge","Não atinge"),"erro")),IF(AND(#REF!&lt;=84,#REF!&gt;=80),IF(#REF!="M",IF(DB20&gt;=10,"Atinge","Não atinge"),IF(#REF!="F",IF(DB20&gt;=9,"Atinge","Não atinge"),"erro")),IF(AND(#REF!&lt;=89,#REF!&gt;=85),IF(#REF!="M",IF(DB20&gt;=8,"Atinge","Não atinge"),IF(#REF!="F",IF(DB20&gt;=8,"Atinge","Não atinge"),"erro")),IF(#REF!&gt;=90,IF(#REF!="M",IF(DB20&gt;=7,"Atinge","Não atinge"),IF(#REF!="F",IF(DB20&gt;=4,"Atinge","Não atinge"),"erro")),IF(AND(#REF!&lt;70,#REF!&gt;64),IF(#REF!="M",IF(DB20&lt;14,"Atinge","Não atinge"),IF(#REF!="F",IF(DB20&lt;12,"Atinge","Não atinge"),"erro")),""))))))))</f>
        <v>#REF!</v>
      </c>
      <c r="DD20" s="68"/>
      <c r="DE20" s="10" t="e">
        <f>IF(AND(#REF!&lt;=69,#REF!&gt;=60),IF(#REF!="M",IF(DD20&lt;=8,"Atinge","Não atinge"),IF(#REF!="F",IF(DD20&lt;=8,"Atinge","Não atinge"),"erro")),IF(AND(#REF!&lt;=79,#REF!&gt;=70),IF(#REF!="M",IF(DD20&lt;=9,"Atinge","Não atinge"),IF(#REF!="F",IF(DD20&lt;=9,"Atinge","Não atinge"),"erro")),IF(#REF!&gt;=80,IF(#REF!="M",IF(DD20&lt;=10,"Atinge","Não atinge"),IF(#REF!="F",IF(DD20&lt;=11,"Atinge","Não atinge"),"erro")),"")))</f>
        <v>#REF!</v>
      </c>
      <c r="DF20" s="68"/>
      <c r="DG20" s="68"/>
      <c r="DH20" s="68"/>
      <c r="DI20" s="68"/>
      <c r="DJ20" s="68"/>
      <c r="DK20" s="68"/>
      <c r="DL20" s="68"/>
      <c r="DM20" s="9">
        <f t="shared" si="6"/>
        <v>0</v>
      </c>
      <c r="DN20" s="9" t="str">
        <f t="shared" si="1"/>
        <v>Não Atinge</v>
      </c>
      <c r="DO20" s="68"/>
      <c r="DP20" s="9" t="str">
        <f t="shared" si="7"/>
        <v>Não atinge</v>
      </c>
      <c r="DQ20" s="69"/>
      <c r="DR20" s="9" t="str">
        <f t="shared" si="8"/>
        <v>Atinge</v>
      </c>
      <c r="DS20" s="115"/>
      <c r="DT20" s="58"/>
      <c r="DU20" s="59"/>
      <c r="DV20" s="59"/>
      <c r="DW20" s="67"/>
      <c r="DX20" s="67"/>
      <c r="DY20" s="59"/>
      <c r="DZ20" s="67"/>
      <c r="EA20" s="59"/>
      <c r="EB20" s="59"/>
      <c r="EC20" s="59"/>
      <c r="ED20" s="59"/>
      <c r="EE20" s="59"/>
      <c r="EF20" s="67"/>
    </row>
    <row r="21" spans="1:138" s="5" customFormat="1" ht="24.95" customHeight="1">
      <c r="A21" s="9">
        <v>18</v>
      </c>
      <c r="B21" s="73" t="str">
        <f>'DADOS PESSOAIS'!B21</f>
        <v>(código)</v>
      </c>
      <c r="C21" s="58"/>
      <c r="D21" s="65"/>
      <c r="E21" s="65"/>
      <c r="F21" s="64"/>
      <c r="G21" s="59"/>
      <c r="H21" s="59"/>
      <c r="I21" s="67"/>
      <c r="J21" s="67"/>
      <c r="K21" s="59"/>
      <c r="L21" s="67"/>
      <c r="M21" s="59"/>
      <c r="N21" s="59"/>
      <c r="O21" s="59"/>
      <c r="P21" s="59"/>
      <c r="Q21" s="59"/>
      <c r="R21" s="67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67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9">
        <f t="shared" si="2"/>
        <v>0</v>
      </c>
      <c r="CG21" s="68"/>
      <c r="CH21" s="10" t="e">
        <f>IF(AND(#REF!&lt;=64,#REF!&gt;=60),IF(#REF!="M",IF(CG21&gt;=14,"Atinge","Não atinge"),IF(#REF!="F",IF(CG21&gt;=12,"Atinge","Não atinge"),"erro")),IF(AND(#REF!&lt;=69,#REF!&gt;=65),IF(#REF!="M",IF(CG21&gt;=12,"Atinge","Não atinge"),IF(#REF!="F",IF(CG21&gt;=11,"Atinge","Não atinge"),"erro")),IF(AND(#REF!&lt;=74,#REF!&gt;=70),IF(#REF!="M",IF(CG21&gt;=12,"Atinge","Não atinge"),IF(#REF!="F",IF(CG21&gt;=10,"Atinge","Não atinge"),"erro")),IF(AND(#REF!&lt;=79,#REF!&gt;=75),IF(#REF!="M",IF(CG21&gt;=11,"Atinge","Não atinge"),IF(#REF!="F",IF(CG21&gt;=10,"Atinge","Não atinge"),"erro")),IF(AND(#REF!&lt;=84,#REF!&gt;=80),IF(#REF!="M",IF(CG21&gt;=10,"Atinge","Não atinge"),IF(#REF!="F",IF(CG21&gt;=9,"Atinge","Não atinge"),"erro")),IF(AND(#REF!&lt;=89,#REF!&gt;=85),IF(#REF!="M",IF(CG21&gt;=8,"Atinge","Não atinge"),IF(#REF!="F",IF(CG21&gt;=8,"Atinge","Não atinge"),"erro")),IF(#REF!&gt;=90,IF(#REF!="M",IF(CG21&gt;=7,"Atinge","Não atinge"),IF(#REF!="F",IF(CG21&gt;=4,"Atinge","Não atinge"),"erro")),IF(AND(#REF!&lt;70,#REF!&gt;64),IF(#REF!="M",IF(CG21&lt;14,"Atinge","Não atinge"),IF(#REF!="F",IF(CG21&lt;12,"Atinge","Não atinge"),"erro")),""))))))))</f>
        <v>#REF!</v>
      </c>
      <c r="CI21" s="68"/>
      <c r="CJ21" s="10" t="e">
        <f>IF(AND(#REF!&lt;=69,#REF!&gt;=60),IF(#REF!="M",IF(CI21&lt;=8,"Atinge","Não atinge"),IF(#REF!="F",IF(CI21&lt;=8,"Atinge","Não atinge"),"erro")),IF(AND(#REF!&lt;=79,#REF!&gt;=70),IF(#REF!="M",IF(CI21&lt;=9,"Atinge","Não atinge"),IF(#REF!="F",IF(CI21&lt;=9,"Atinge","Não atinge"),"erro")),IF(#REF!&gt;=80,IF(#REF!="M",IF(CI21&lt;=10,"Atinge","Não atinge"),IF(#REF!="F",IF(CI21&lt;=11,"Atinge","Não atinge"),"erro")),"")))</f>
        <v>#REF!</v>
      </c>
      <c r="CK21" s="68"/>
      <c r="CL21" s="68"/>
      <c r="CM21" s="68"/>
      <c r="CN21" s="68"/>
      <c r="CO21" s="68"/>
      <c r="CP21" s="68"/>
      <c r="CQ21" s="68"/>
      <c r="CR21" s="9">
        <f t="shared" si="0"/>
        <v>0</v>
      </c>
      <c r="CS21" s="68"/>
      <c r="CT21" s="9" t="str">
        <f t="shared" si="3"/>
        <v>Não atinge</v>
      </c>
      <c r="CU21" s="69"/>
      <c r="CV21" s="9" t="str">
        <f t="shared" si="4"/>
        <v>Atinge</v>
      </c>
      <c r="CW21" s="115"/>
      <c r="CX21" s="70"/>
      <c r="CY21" s="70"/>
      <c r="CZ21" s="35">
        <f t="shared" si="5"/>
        <v>0</v>
      </c>
      <c r="DA21" s="58"/>
      <c r="DB21" s="68"/>
      <c r="DC21" s="10" t="e">
        <f>IF(AND(#REF!&lt;=64,#REF!&gt;=60),IF(#REF!="M",IF(DB21&gt;=14,"Atinge","Não atinge"),IF(#REF!="F",IF(DB21&gt;=12,"Atinge","Não atinge"),"erro")),IF(AND(#REF!&lt;=69,#REF!&gt;=65),IF(#REF!="M",IF(DB21&gt;=12,"Atinge","Não atinge"),IF(#REF!="F",IF(DB21&gt;=11,"Atinge","Não atinge"),"erro")),IF(AND(#REF!&lt;=74,#REF!&gt;=70),IF(#REF!="M",IF(DB21&gt;=12,"Atinge","Não atinge"),IF(#REF!="F",IF(DB21&gt;=10,"Atinge","Não atinge"),"erro")),IF(AND(#REF!&lt;=79,#REF!&gt;=75),IF(#REF!="M",IF(DB21&gt;=11,"Atinge","Não atinge"),IF(#REF!="F",IF(DB21&gt;=10,"Atinge","Não atinge"),"erro")),IF(AND(#REF!&lt;=84,#REF!&gt;=80),IF(#REF!="M",IF(DB21&gt;=10,"Atinge","Não atinge"),IF(#REF!="F",IF(DB21&gt;=9,"Atinge","Não atinge"),"erro")),IF(AND(#REF!&lt;=89,#REF!&gt;=85),IF(#REF!="M",IF(DB21&gt;=8,"Atinge","Não atinge"),IF(#REF!="F",IF(DB21&gt;=8,"Atinge","Não atinge"),"erro")),IF(#REF!&gt;=90,IF(#REF!="M",IF(DB21&gt;=7,"Atinge","Não atinge"),IF(#REF!="F",IF(DB21&gt;=4,"Atinge","Não atinge"),"erro")),IF(AND(#REF!&lt;70,#REF!&gt;64),IF(#REF!="M",IF(DB21&lt;14,"Atinge","Não atinge"),IF(#REF!="F",IF(DB21&lt;12,"Atinge","Não atinge"),"erro")),""))))))))</f>
        <v>#REF!</v>
      </c>
      <c r="DD21" s="68"/>
      <c r="DE21" s="10" t="e">
        <f>IF(AND(#REF!&lt;=69,#REF!&gt;=60),IF(#REF!="M",IF(DD21&lt;=8,"Atinge","Não atinge"),IF(#REF!="F",IF(DD21&lt;=8,"Atinge","Não atinge"),"erro")),IF(AND(#REF!&lt;=79,#REF!&gt;=70),IF(#REF!="M",IF(DD21&lt;=9,"Atinge","Não atinge"),IF(#REF!="F",IF(DD21&lt;=9,"Atinge","Não atinge"),"erro")),IF(#REF!&gt;=80,IF(#REF!="M",IF(DD21&lt;=10,"Atinge","Não atinge"),IF(#REF!="F",IF(DD21&lt;=11,"Atinge","Não atinge"),"erro")),"")))</f>
        <v>#REF!</v>
      </c>
      <c r="DF21" s="68"/>
      <c r="DG21" s="68"/>
      <c r="DH21" s="68"/>
      <c r="DI21" s="68"/>
      <c r="DJ21" s="68"/>
      <c r="DK21" s="68"/>
      <c r="DL21" s="68"/>
      <c r="DM21" s="9">
        <f t="shared" si="6"/>
        <v>0</v>
      </c>
      <c r="DN21" s="9" t="str">
        <f t="shared" si="1"/>
        <v>Não Atinge</v>
      </c>
      <c r="DO21" s="68"/>
      <c r="DP21" s="9" t="str">
        <f t="shared" si="7"/>
        <v>Não atinge</v>
      </c>
      <c r="DQ21" s="69"/>
      <c r="DR21" s="9" t="str">
        <f t="shared" si="8"/>
        <v>Atinge</v>
      </c>
      <c r="DS21" s="115"/>
      <c r="DT21" s="58"/>
      <c r="DU21" s="59"/>
      <c r="DV21" s="59"/>
      <c r="DW21" s="67"/>
      <c r="DX21" s="67"/>
      <c r="DY21" s="59"/>
      <c r="DZ21" s="67"/>
      <c r="EA21" s="59"/>
      <c r="EB21" s="59"/>
      <c r="EC21" s="59"/>
      <c r="ED21" s="59"/>
      <c r="EE21" s="59"/>
      <c r="EF21" s="67"/>
    </row>
    <row r="22" spans="1:138" s="5" customFormat="1" ht="24.95" customHeight="1">
      <c r="A22" s="9">
        <v>19</v>
      </c>
      <c r="B22" s="73" t="str">
        <f>'DADOS PESSOAIS'!B22</f>
        <v>(código)</v>
      </c>
      <c r="C22" s="58"/>
      <c r="D22" s="65"/>
      <c r="E22" s="65"/>
      <c r="F22" s="64"/>
      <c r="G22" s="59"/>
      <c r="H22" s="59"/>
      <c r="I22" s="67"/>
      <c r="J22" s="67"/>
      <c r="K22" s="59"/>
      <c r="L22" s="67"/>
      <c r="M22" s="59"/>
      <c r="N22" s="59"/>
      <c r="O22" s="59"/>
      <c r="P22" s="59"/>
      <c r="Q22" s="59"/>
      <c r="R22" s="67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7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9">
        <f t="shared" si="2"/>
        <v>0</v>
      </c>
      <c r="CG22" s="68"/>
      <c r="CH22" s="10" t="e">
        <f>IF(AND(#REF!&lt;=64,#REF!&gt;=60),IF(#REF!="M",IF(CG22&gt;=14,"Atinge","Não atinge"),IF(#REF!="F",IF(CG22&gt;=12,"Atinge","Não atinge"),"erro")),IF(AND(#REF!&lt;=69,#REF!&gt;=65),IF(#REF!="M",IF(CG22&gt;=12,"Atinge","Não atinge"),IF(#REF!="F",IF(CG22&gt;=11,"Atinge","Não atinge"),"erro")),IF(AND(#REF!&lt;=74,#REF!&gt;=70),IF(#REF!="M",IF(CG22&gt;=12,"Atinge","Não atinge"),IF(#REF!="F",IF(CG22&gt;=10,"Atinge","Não atinge"),"erro")),IF(AND(#REF!&lt;=79,#REF!&gt;=75),IF(#REF!="M",IF(CG22&gt;=11,"Atinge","Não atinge"),IF(#REF!="F",IF(CG22&gt;=10,"Atinge","Não atinge"),"erro")),IF(AND(#REF!&lt;=84,#REF!&gt;=80),IF(#REF!="M",IF(CG22&gt;=10,"Atinge","Não atinge"),IF(#REF!="F",IF(CG22&gt;=9,"Atinge","Não atinge"),"erro")),IF(AND(#REF!&lt;=89,#REF!&gt;=85),IF(#REF!="M",IF(CG22&gt;=8,"Atinge","Não atinge"),IF(#REF!="F",IF(CG22&gt;=8,"Atinge","Não atinge"),"erro")),IF(#REF!&gt;=90,IF(#REF!="M",IF(CG22&gt;=7,"Atinge","Não atinge"),IF(#REF!="F",IF(CG22&gt;=4,"Atinge","Não atinge"),"erro")),IF(AND(#REF!&lt;70,#REF!&gt;64),IF(#REF!="M",IF(CG22&lt;14,"Atinge","Não atinge"),IF(#REF!="F",IF(CG22&lt;12,"Atinge","Não atinge"),"erro")),""))))))))</f>
        <v>#REF!</v>
      </c>
      <c r="CI22" s="68"/>
      <c r="CJ22" s="10" t="e">
        <f>IF(AND(#REF!&lt;=69,#REF!&gt;=60),IF(#REF!="M",IF(CI22&lt;=8,"Atinge","Não atinge"),IF(#REF!="F",IF(CI22&lt;=8,"Atinge","Não atinge"),"erro")),IF(AND(#REF!&lt;=79,#REF!&gt;=70),IF(#REF!="M",IF(CI22&lt;=9,"Atinge","Não atinge"),IF(#REF!="F",IF(CI22&lt;=9,"Atinge","Não atinge"),"erro")),IF(#REF!&gt;=80,IF(#REF!="M",IF(CI22&lt;=10,"Atinge","Não atinge"),IF(#REF!="F",IF(CI22&lt;=11,"Atinge","Não atinge"),"erro")),"")))</f>
        <v>#REF!</v>
      </c>
      <c r="CK22" s="68"/>
      <c r="CL22" s="68"/>
      <c r="CM22" s="68"/>
      <c r="CN22" s="68"/>
      <c r="CO22" s="68"/>
      <c r="CP22" s="68"/>
      <c r="CQ22" s="68"/>
      <c r="CR22" s="9">
        <f t="shared" si="0"/>
        <v>0</v>
      </c>
      <c r="CS22" s="68"/>
      <c r="CT22" s="9" t="str">
        <f t="shared" si="3"/>
        <v>Não atinge</v>
      </c>
      <c r="CU22" s="69"/>
      <c r="CV22" s="9" t="str">
        <f t="shared" si="4"/>
        <v>Atinge</v>
      </c>
      <c r="CW22" s="115"/>
      <c r="CX22" s="70"/>
      <c r="CY22" s="70"/>
      <c r="CZ22" s="35">
        <f t="shared" si="5"/>
        <v>0</v>
      </c>
      <c r="DA22" s="58"/>
      <c r="DB22" s="68"/>
      <c r="DC22" s="10" t="e">
        <f>IF(AND(#REF!&lt;=64,#REF!&gt;=60),IF(#REF!="M",IF(DB22&gt;=14,"Atinge","Não atinge"),IF(#REF!="F",IF(DB22&gt;=12,"Atinge","Não atinge"),"erro")),IF(AND(#REF!&lt;=69,#REF!&gt;=65),IF(#REF!="M",IF(DB22&gt;=12,"Atinge","Não atinge"),IF(#REF!="F",IF(DB22&gt;=11,"Atinge","Não atinge"),"erro")),IF(AND(#REF!&lt;=74,#REF!&gt;=70),IF(#REF!="M",IF(DB22&gt;=12,"Atinge","Não atinge"),IF(#REF!="F",IF(DB22&gt;=10,"Atinge","Não atinge"),"erro")),IF(AND(#REF!&lt;=79,#REF!&gt;=75),IF(#REF!="M",IF(DB22&gt;=11,"Atinge","Não atinge"),IF(#REF!="F",IF(DB22&gt;=10,"Atinge","Não atinge"),"erro")),IF(AND(#REF!&lt;=84,#REF!&gt;=80),IF(#REF!="M",IF(DB22&gt;=10,"Atinge","Não atinge"),IF(#REF!="F",IF(DB22&gt;=9,"Atinge","Não atinge"),"erro")),IF(AND(#REF!&lt;=89,#REF!&gt;=85),IF(#REF!="M",IF(DB22&gt;=8,"Atinge","Não atinge"),IF(#REF!="F",IF(DB22&gt;=8,"Atinge","Não atinge"),"erro")),IF(#REF!&gt;=90,IF(#REF!="M",IF(DB22&gt;=7,"Atinge","Não atinge"),IF(#REF!="F",IF(DB22&gt;=4,"Atinge","Não atinge"),"erro")),IF(AND(#REF!&lt;70,#REF!&gt;64),IF(#REF!="M",IF(DB22&lt;14,"Atinge","Não atinge"),IF(#REF!="F",IF(DB22&lt;12,"Atinge","Não atinge"),"erro")),""))))))))</f>
        <v>#REF!</v>
      </c>
      <c r="DD22" s="68"/>
      <c r="DE22" s="10" t="e">
        <f>IF(AND(#REF!&lt;=69,#REF!&gt;=60),IF(#REF!="M",IF(DD22&lt;=8,"Atinge","Não atinge"),IF(#REF!="F",IF(DD22&lt;=8,"Atinge","Não atinge"),"erro")),IF(AND(#REF!&lt;=79,#REF!&gt;=70),IF(#REF!="M",IF(DD22&lt;=9,"Atinge","Não atinge"),IF(#REF!="F",IF(DD22&lt;=9,"Atinge","Não atinge"),"erro")),IF(#REF!&gt;=80,IF(#REF!="M",IF(DD22&lt;=10,"Atinge","Não atinge"),IF(#REF!="F",IF(DD22&lt;=11,"Atinge","Não atinge"),"erro")),"")))</f>
        <v>#REF!</v>
      </c>
      <c r="DF22" s="68"/>
      <c r="DG22" s="68"/>
      <c r="DH22" s="68"/>
      <c r="DI22" s="68"/>
      <c r="DJ22" s="68"/>
      <c r="DK22" s="68"/>
      <c r="DL22" s="68"/>
      <c r="DM22" s="9">
        <f t="shared" si="6"/>
        <v>0</v>
      </c>
      <c r="DN22" s="9" t="str">
        <f t="shared" si="1"/>
        <v>Não Atinge</v>
      </c>
      <c r="DO22" s="68"/>
      <c r="DP22" s="9" t="str">
        <f t="shared" si="7"/>
        <v>Não atinge</v>
      </c>
      <c r="DQ22" s="69"/>
      <c r="DR22" s="9" t="str">
        <f t="shared" si="8"/>
        <v>Atinge</v>
      </c>
      <c r="DS22" s="115"/>
      <c r="DT22" s="58"/>
      <c r="DU22" s="59"/>
      <c r="DV22" s="59"/>
      <c r="DW22" s="67"/>
      <c r="DX22" s="67"/>
      <c r="DY22" s="59"/>
      <c r="DZ22" s="67"/>
      <c r="EA22" s="59"/>
      <c r="EB22" s="59"/>
      <c r="EC22" s="59"/>
      <c r="ED22" s="59"/>
      <c r="EE22" s="59"/>
      <c r="EF22" s="67"/>
    </row>
    <row r="23" spans="1:138" s="5" customFormat="1" ht="24.95" customHeight="1">
      <c r="A23" s="9">
        <v>20</v>
      </c>
      <c r="B23" s="73" t="str">
        <f>'DADOS PESSOAIS'!B23</f>
        <v>(código)</v>
      </c>
      <c r="C23" s="58"/>
      <c r="D23" s="65"/>
      <c r="E23" s="65"/>
      <c r="F23" s="64"/>
      <c r="G23" s="59"/>
      <c r="H23" s="59"/>
      <c r="I23" s="67"/>
      <c r="J23" s="67"/>
      <c r="K23" s="59"/>
      <c r="L23" s="67"/>
      <c r="M23" s="59"/>
      <c r="N23" s="59"/>
      <c r="O23" s="59"/>
      <c r="P23" s="59"/>
      <c r="Q23" s="59"/>
      <c r="R23" s="67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67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9">
        <f t="shared" si="2"/>
        <v>0</v>
      </c>
      <c r="CG23" s="68"/>
      <c r="CH23" s="10" t="e">
        <f>IF(AND(#REF!&lt;=64,#REF!&gt;=60),IF(#REF!="M",IF(CG23&gt;=14,"Atinge","Não atinge"),IF(#REF!="F",IF(CG23&gt;=12,"Atinge","Não atinge"),"erro")),IF(AND(#REF!&lt;=69,#REF!&gt;=65),IF(#REF!="M",IF(CG23&gt;=12,"Atinge","Não atinge"),IF(#REF!="F",IF(CG23&gt;=11,"Atinge","Não atinge"),"erro")),IF(AND(#REF!&lt;=74,#REF!&gt;=70),IF(#REF!="M",IF(CG23&gt;=12,"Atinge","Não atinge"),IF(#REF!="F",IF(CG23&gt;=10,"Atinge","Não atinge"),"erro")),IF(AND(#REF!&lt;=79,#REF!&gt;=75),IF(#REF!="M",IF(CG23&gt;=11,"Atinge","Não atinge"),IF(#REF!="F",IF(CG23&gt;=10,"Atinge","Não atinge"),"erro")),IF(AND(#REF!&lt;=84,#REF!&gt;=80),IF(#REF!="M",IF(CG23&gt;=10,"Atinge","Não atinge"),IF(#REF!="F",IF(CG23&gt;=9,"Atinge","Não atinge"),"erro")),IF(AND(#REF!&lt;=89,#REF!&gt;=85),IF(#REF!="M",IF(CG23&gt;=8,"Atinge","Não atinge"),IF(#REF!="F",IF(CG23&gt;=8,"Atinge","Não atinge"),"erro")),IF(#REF!&gt;=90,IF(#REF!="M",IF(CG23&gt;=7,"Atinge","Não atinge"),IF(#REF!="F",IF(CG23&gt;=4,"Atinge","Não atinge"),"erro")),IF(AND(#REF!&lt;70,#REF!&gt;64),IF(#REF!="M",IF(CG23&lt;14,"Atinge","Não atinge"),IF(#REF!="F",IF(CG23&lt;12,"Atinge","Não atinge"),"erro")),""))))))))</f>
        <v>#REF!</v>
      </c>
      <c r="CI23" s="68"/>
      <c r="CJ23" s="10" t="e">
        <f>IF(AND(#REF!&lt;=69,#REF!&gt;=60),IF(#REF!="M",IF(CI23&lt;=8,"Atinge","Não atinge"),IF(#REF!="F",IF(CI23&lt;=8,"Atinge","Não atinge"),"erro")),IF(AND(#REF!&lt;=79,#REF!&gt;=70),IF(#REF!="M",IF(CI23&lt;=9,"Atinge","Não atinge"),IF(#REF!="F",IF(CI23&lt;=9,"Atinge","Não atinge"),"erro")),IF(#REF!&gt;=80,IF(#REF!="M",IF(CI23&lt;=10,"Atinge","Não atinge"),IF(#REF!="F",IF(CI23&lt;=11,"Atinge","Não atinge"),"erro")),"")))</f>
        <v>#REF!</v>
      </c>
      <c r="CK23" s="68"/>
      <c r="CL23" s="68"/>
      <c r="CM23" s="68"/>
      <c r="CN23" s="68"/>
      <c r="CO23" s="68"/>
      <c r="CP23" s="68"/>
      <c r="CQ23" s="68"/>
      <c r="CR23" s="9">
        <f t="shared" si="0"/>
        <v>0</v>
      </c>
      <c r="CS23" s="68"/>
      <c r="CT23" s="9" t="str">
        <f t="shared" si="3"/>
        <v>Não atinge</v>
      </c>
      <c r="CU23" s="69"/>
      <c r="CV23" s="9" t="str">
        <f t="shared" si="4"/>
        <v>Atinge</v>
      </c>
      <c r="CW23" s="115"/>
      <c r="CX23" s="70"/>
      <c r="CY23" s="70"/>
      <c r="CZ23" s="35">
        <f t="shared" si="5"/>
        <v>0</v>
      </c>
      <c r="DA23" s="58"/>
      <c r="DB23" s="68"/>
      <c r="DC23" s="10" t="e">
        <f>IF(AND(#REF!&lt;=64,#REF!&gt;=60),IF(#REF!="M",IF(DB23&gt;=14,"Atinge","Não atinge"),IF(#REF!="F",IF(DB23&gt;=12,"Atinge","Não atinge"),"erro")),IF(AND(#REF!&lt;=69,#REF!&gt;=65),IF(#REF!="M",IF(DB23&gt;=12,"Atinge","Não atinge"),IF(#REF!="F",IF(DB23&gt;=11,"Atinge","Não atinge"),"erro")),IF(AND(#REF!&lt;=74,#REF!&gt;=70),IF(#REF!="M",IF(DB23&gt;=12,"Atinge","Não atinge"),IF(#REF!="F",IF(DB23&gt;=10,"Atinge","Não atinge"),"erro")),IF(AND(#REF!&lt;=79,#REF!&gt;=75),IF(#REF!="M",IF(DB23&gt;=11,"Atinge","Não atinge"),IF(#REF!="F",IF(DB23&gt;=10,"Atinge","Não atinge"),"erro")),IF(AND(#REF!&lt;=84,#REF!&gt;=80),IF(#REF!="M",IF(DB23&gt;=10,"Atinge","Não atinge"),IF(#REF!="F",IF(DB23&gt;=9,"Atinge","Não atinge"),"erro")),IF(AND(#REF!&lt;=89,#REF!&gt;=85),IF(#REF!="M",IF(DB23&gt;=8,"Atinge","Não atinge"),IF(#REF!="F",IF(DB23&gt;=8,"Atinge","Não atinge"),"erro")),IF(#REF!&gt;=90,IF(#REF!="M",IF(DB23&gt;=7,"Atinge","Não atinge"),IF(#REF!="F",IF(DB23&gt;=4,"Atinge","Não atinge"),"erro")),IF(AND(#REF!&lt;70,#REF!&gt;64),IF(#REF!="M",IF(DB23&lt;14,"Atinge","Não atinge"),IF(#REF!="F",IF(DB23&lt;12,"Atinge","Não atinge"),"erro")),""))))))))</f>
        <v>#REF!</v>
      </c>
      <c r="DD23" s="68"/>
      <c r="DE23" s="10" t="e">
        <f>IF(AND(#REF!&lt;=69,#REF!&gt;=60),IF(#REF!="M",IF(DD23&lt;=8,"Atinge","Não atinge"),IF(#REF!="F",IF(DD23&lt;=8,"Atinge","Não atinge"),"erro")),IF(AND(#REF!&lt;=79,#REF!&gt;=70),IF(#REF!="M",IF(DD23&lt;=9,"Atinge","Não atinge"),IF(#REF!="F",IF(DD23&lt;=9,"Atinge","Não atinge"),"erro")),IF(#REF!&gt;=80,IF(#REF!="M",IF(DD23&lt;=10,"Atinge","Não atinge"),IF(#REF!="F",IF(DD23&lt;=11,"Atinge","Não atinge"),"erro")),"")))</f>
        <v>#REF!</v>
      </c>
      <c r="DF23" s="68"/>
      <c r="DG23" s="68"/>
      <c r="DH23" s="68"/>
      <c r="DI23" s="68"/>
      <c r="DJ23" s="68"/>
      <c r="DK23" s="68"/>
      <c r="DL23" s="68"/>
      <c r="DM23" s="9">
        <f t="shared" si="6"/>
        <v>0</v>
      </c>
      <c r="DN23" s="9" t="str">
        <f t="shared" si="1"/>
        <v>Não Atinge</v>
      </c>
      <c r="DO23" s="68"/>
      <c r="DP23" s="9" t="str">
        <f t="shared" si="7"/>
        <v>Não atinge</v>
      </c>
      <c r="DQ23" s="69"/>
      <c r="DR23" s="9" t="str">
        <f t="shared" si="8"/>
        <v>Atinge</v>
      </c>
      <c r="DS23" s="115"/>
      <c r="DT23" s="58"/>
      <c r="DU23" s="59"/>
      <c r="DV23" s="59"/>
      <c r="DW23" s="67"/>
      <c r="DX23" s="67"/>
      <c r="DY23" s="59"/>
      <c r="DZ23" s="67"/>
      <c r="EA23" s="59"/>
      <c r="EB23" s="59"/>
      <c r="EC23" s="59"/>
      <c r="ED23" s="59"/>
      <c r="EE23" s="59"/>
      <c r="EF23" s="67"/>
    </row>
    <row r="24" spans="1:138" s="5" customFormat="1" ht="24.95" customHeight="1">
      <c r="A24" s="9">
        <v>21</v>
      </c>
      <c r="B24" s="73" t="str">
        <f>'DADOS PESSOAIS'!B24</f>
        <v>(código)</v>
      </c>
      <c r="C24" s="58"/>
      <c r="D24" s="65"/>
      <c r="E24" s="65"/>
      <c r="F24" s="64"/>
      <c r="G24" s="59"/>
      <c r="H24" s="59"/>
      <c r="I24" s="67"/>
      <c r="J24" s="67"/>
      <c r="K24" s="59"/>
      <c r="L24" s="67"/>
      <c r="M24" s="59"/>
      <c r="N24" s="59"/>
      <c r="O24" s="59"/>
      <c r="P24" s="59"/>
      <c r="Q24" s="59"/>
      <c r="R24" s="67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7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9">
        <f t="shared" si="2"/>
        <v>0</v>
      </c>
      <c r="CG24" s="68"/>
      <c r="CH24" s="10" t="e">
        <f>IF(AND(#REF!&lt;=64,#REF!&gt;=60),IF(#REF!="M",IF(CG24&gt;=14,"Atinge","Não atinge"),IF(#REF!="F",IF(CG24&gt;=12,"Atinge","Não atinge"),"erro")),IF(AND(#REF!&lt;=69,#REF!&gt;=65),IF(#REF!="M",IF(CG24&gt;=12,"Atinge","Não atinge"),IF(#REF!="F",IF(CG24&gt;=11,"Atinge","Não atinge"),"erro")),IF(AND(#REF!&lt;=74,#REF!&gt;=70),IF(#REF!="M",IF(CG24&gt;=12,"Atinge","Não atinge"),IF(#REF!="F",IF(CG24&gt;=10,"Atinge","Não atinge"),"erro")),IF(AND(#REF!&lt;=79,#REF!&gt;=75),IF(#REF!="M",IF(CG24&gt;=11,"Atinge","Não atinge"),IF(#REF!="F",IF(CG24&gt;=10,"Atinge","Não atinge"),"erro")),IF(AND(#REF!&lt;=84,#REF!&gt;=80),IF(#REF!="M",IF(CG24&gt;=10,"Atinge","Não atinge"),IF(#REF!="F",IF(CG24&gt;=9,"Atinge","Não atinge"),"erro")),IF(AND(#REF!&lt;=89,#REF!&gt;=85),IF(#REF!="M",IF(CG24&gt;=8,"Atinge","Não atinge"),IF(#REF!="F",IF(CG24&gt;=8,"Atinge","Não atinge"),"erro")),IF(#REF!&gt;=90,IF(#REF!="M",IF(CG24&gt;=7,"Atinge","Não atinge"),IF(#REF!="F",IF(CG24&gt;=4,"Atinge","Não atinge"),"erro")),IF(AND(#REF!&lt;70,#REF!&gt;64),IF(#REF!="M",IF(CG24&lt;14,"Atinge","Não atinge"),IF(#REF!="F",IF(CG24&lt;12,"Atinge","Não atinge"),"erro")),""))))))))</f>
        <v>#REF!</v>
      </c>
      <c r="CI24" s="68"/>
      <c r="CJ24" s="10" t="e">
        <f>IF(AND(#REF!&lt;=69,#REF!&gt;=60),IF(#REF!="M",IF(CI24&lt;=8,"Atinge","Não atinge"),IF(#REF!="F",IF(CI24&lt;=8,"Atinge","Não atinge"),"erro")),IF(AND(#REF!&lt;=79,#REF!&gt;=70),IF(#REF!="M",IF(CI24&lt;=9,"Atinge","Não atinge"),IF(#REF!="F",IF(CI24&lt;=9,"Atinge","Não atinge"),"erro")),IF(#REF!&gt;=80,IF(#REF!="M",IF(CI24&lt;=10,"Atinge","Não atinge"),IF(#REF!="F",IF(CI24&lt;=11,"Atinge","Não atinge"),"erro")),"")))</f>
        <v>#REF!</v>
      </c>
      <c r="CK24" s="68"/>
      <c r="CL24" s="68"/>
      <c r="CM24" s="68"/>
      <c r="CN24" s="68"/>
      <c r="CO24" s="68"/>
      <c r="CP24" s="68"/>
      <c r="CQ24" s="68"/>
      <c r="CR24" s="9">
        <f t="shared" si="0"/>
        <v>0</v>
      </c>
      <c r="CS24" s="68"/>
      <c r="CT24" s="9" t="str">
        <f t="shared" si="3"/>
        <v>Não atinge</v>
      </c>
      <c r="CU24" s="69"/>
      <c r="CV24" s="9" t="str">
        <f t="shared" si="4"/>
        <v>Atinge</v>
      </c>
      <c r="CW24" s="115"/>
      <c r="CX24" s="70"/>
      <c r="CY24" s="70"/>
      <c r="CZ24" s="35">
        <f t="shared" si="5"/>
        <v>0</v>
      </c>
      <c r="DA24" s="58"/>
      <c r="DB24" s="68"/>
      <c r="DC24" s="10" t="e">
        <f>IF(AND(#REF!&lt;=64,#REF!&gt;=60),IF(#REF!="M",IF(DB24&gt;=14,"Atinge","Não atinge"),IF(#REF!="F",IF(DB24&gt;=12,"Atinge","Não atinge"),"erro")),IF(AND(#REF!&lt;=69,#REF!&gt;=65),IF(#REF!="M",IF(DB24&gt;=12,"Atinge","Não atinge"),IF(#REF!="F",IF(DB24&gt;=11,"Atinge","Não atinge"),"erro")),IF(AND(#REF!&lt;=74,#REF!&gt;=70),IF(#REF!="M",IF(DB24&gt;=12,"Atinge","Não atinge"),IF(#REF!="F",IF(DB24&gt;=10,"Atinge","Não atinge"),"erro")),IF(AND(#REF!&lt;=79,#REF!&gt;=75),IF(#REF!="M",IF(DB24&gt;=11,"Atinge","Não atinge"),IF(#REF!="F",IF(DB24&gt;=10,"Atinge","Não atinge"),"erro")),IF(AND(#REF!&lt;=84,#REF!&gt;=80),IF(#REF!="M",IF(DB24&gt;=10,"Atinge","Não atinge"),IF(#REF!="F",IF(DB24&gt;=9,"Atinge","Não atinge"),"erro")),IF(AND(#REF!&lt;=89,#REF!&gt;=85),IF(#REF!="M",IF(DB24&gt;=8,"Atinge","Não atinge"),IF(#REF!="F",IF(DB24&gt;=8,"Atinge","Não atinge"),"erro")),IF(#REF!&gt;=90,IF(#REF!="M",IF(DB24&gt;=7,"Atinge","Não atinge"),IF(#REF!="F",IF(DB24&gt;=4,"Atinge","Não atinge"),"erro")),IF(AND(#REF!&lt;70,#REF!&gt;64),IF(#REF!="M",IF(DB24&lt;14,"Atinge","Não atinge"),IF(#REF!="F",IF(DB24&lt;12,"Atinge","Não atinge"),"erro")),""))))))))</f>
        <v>#REF!</v>
      </c>
      <c r="DD24" s="68"/>
      <c r="DE24" s="10" t="e">
        <f>IF(AND(#REF!&lt;=69,#REF!&gt;=60),IF(#REF!="M",IF(DD24&lt;=8,"Atinge","Não atinge"),IF(#REF!="F",IF(DD24&lt;=8,"Atinge","Não atinge"),"erro")),IF(AND(#REF!&lt;=79,#REF!&gt;=70),IF(#REF!="M",IF(DD24&lt;=9,"Atinge","Não atinge"),IF(#REF!="F",IF(DD24&lt;=9,"Atinge","Não atinge"),"erro")),IF(#REF!&gt;=80,IF(#REF!="M",IF(DD24&lt;=10,"Atinge","Não atinge"),IF(#REF!="F",IF(DD24&lt;=11,"Atinge","Não atinge"),"erro")),"")))</f>
        <v>#REF!</v>
      </c>
      <c r="DF24" s="68"/>
      <c r="DG24" s="68"/>
      <c r="DH24" s="68"/>
      <c r="DI24" s="68"/>
      <c r="DJ24" s="68"/>
      <c r="DK24" s="68"/>
      <c r="DL24" s="68"/>
      <c r="DM24" s="9">
        <f t="shared" si="6"/>
        <v>0</v>
      </c>
      <c r="DN24" s="9" t="str">
        <f t="shared" si="1"/>
        <v>Não Atinge</v>
      </c>
      <c r="DO24" s="68"/>
      <c r="DP24" s="9" t="str">
        <f t="shared" si="7"/>
        <v>Não atinge</v>
      </c>
      <c r="DQ24" s="69"/>
      <c r="DR24" s="9" t="str">
        <f t="shared" si="8"/>
        <v>Atinge</v>
      </c>
      <c r="DS24" s="115"/>
      <c r="DT24" s="58"/>
      <c r="DU24" s="59"/>
      <c r="DV24" s="59"/>
      <c r="DW24" s="67"/>
      <c r="DX24" s="67"/>
      <c r="DY24" s="59"/>
      <c r="DZ24" s="67"/>
      <c r="EA24" s="59"/>
      <c r="EB24" s="59"/>
      <c r="EC24" s="59"/>
      <c r="ED24" s="59"/>
      <c r="EE24" s="59"/>
      <c r="EF24" s="67"/>
      <c r="EH24" s="6"/>
    </row>
    <row r="25" spans="1:138" s="5" customFormat="1" ht="24.95" customHeight="1">
      <c r="A25" s="9">
        <v>22</v>
      </c>
      <c r="B25" s="73" t="str">
        <f>'DADOS PESSOAIS'!B25</f>
        <v>(código)</v>
      </c>
      <c r="C25" s="58"/>
      <c r="D25" s="65"/>
      <c r="E25" s="65"/>
      <c r="F25" s="64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67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9">
        <f t="shared" si="2"/>
        <v>0</v>
      </c>
      <c r="CG25" s="68"/>
      <c r="CH25" s="10" t="e">
        <f>IF(AND(#REF!&lt;=64,#REF!&gt;=60),IF(#REF!="M",IF(CG25&gt;=14,"Atinge","Não atinge"),IF(#REF!="F",IF(CG25&gt;=12,"Atinge","Não atinge"),"erro")),IF(AND(#REF!&lt;=69,#REF!&gt;=65),IF(#REF!="M",IF(CG25&gt;=12,"Atinge","Não atinge"),IF(#REF!="F",IF(CG25&gt;=11,"Atinge","Não atinge"),"erro")),IF(AND(#REF!&lt;=74,#REF!&gt;=70),IF(#REF!="M",IF(CG25&gt;=12,"Atinge","Não atinge"),IF(#REF!="F",IF(CG25&gt;=10,"Atinge","Não atinge"),"erro")),IF(AND(#REF!&lt;=79,#REF!&gt;=75),IF(#REF!="M",IF(CG25&gt;=11,"Atinge","Não atinge"),IF(#REF!="F",IF(CG25&gt;=10,"Atinge","Não atinge"),"erro")),IF(AND(#REF!&lt;=84,#REF!&gt;=80),IF(#REF!="M",IF(CG25&gt;=10,"Atinge","Não atinge"),IF(#REF!="F",IF(CG25&gt;=9,"Atinge","Não atinge"),"erro")),IF(AND(#REF!&lt;=89,#REF!&gt;=85),IF(#REF!="M",IF(CG25&gt;=8,"Atinge","Não atinge"),IF(#REF!="F",IF(CG25&gt;=8,"Atinge","Não atinge"),"erro")),IF(#REF!&gt;=90,IF(#REF!="M",IF(CG25&gt;=7,"Atinge","Não atinge"),IF(#REF!="F",IF(CG25&gt;=4,"Atinge","Não atinge"),"erro")),IF(AND(#REF!&lt;70,#REF!&gt;64),IF(#REF!="M",IF(CG25&lt;14,"Atinge","Não atinge"),IF(#REF!="F",IF(CG25&lt;12,"Atinge","Não atinge"),"erro")),""))))))))</f>
        <v>#REF!</v>
      </c>
      <c r="CI25" s="68"/>
      <c r="CJ25" s="10" t="e">
        <f>IF(AND(#REF!&lt;=69,#REF!&gt;=60),IF(#REF!="M",IF(CI25&lt;=8,"Atinge","Não atinge"),IF(#REF!="F",IF(CI25&lt;=8,"Atinge","Não atinge"),"erro")),IF(AND(#REF!&lt;=79,#REF!&gt;=70),IF(#REF!="M",IF(CI25&lt;=9,"Atinge","Não atinge"),IF(#REF!="F",IF(CI25&lt;=9,"Atinge","Não atinge"),"erro")),IF(#REF!&gt;=80,IF(#REF!="M",IF(CI25&lt;=10,"Atinge","Não atinge"),IF(#REF!="F",IF(CI25&lt;=11,"Atinge","Não atinge"),"erro")),"")))</f>
        <v>#REF!</v>
      </c>
      <c r="CK25" s="68"/>
      <c r="CL25" s="68"/>
      <c r="CM25" s="68"/>
      <c r="CN25" s="68"/>
      <c r="CO25" s="68"/>
      <c r="CP25" s="68"/>
      <c r="CQ25" s="68"/>
      <c r="CR25" s="9">
        <f t="shared" si="0"/>
        <v>0</v>
      </c>
      <c r="CS25" s="68"/>
      <c r="CT25" s="9" t="str">
        <f t="shared" si="3"/>
        <v>Não atinge</v>
      </c>
      <c r="CU25" s="69"/>
      <c r="CV25" s="9" t="str">
        <f t="shared" si="4"/>
        <v>Atinge</v>
      </c>
      <c r="CW25" s="115"/>
      <c r="CX25" s="70"/>
      <c r="CY25" s="70"/>
      <c r="CZ25" s="35">
        <f t="shared" si="5"/>
        <v>0</v>
      </c>
      <c r="DA25" s="58"/>
      <c r="DB25" s="68"/>
      <c r="DC25" s="10" t="e">
        <f>IF(AND(#REF!&lt;=64,#REF!&gt;=60),IF(#REF!="M",IF(DB25&gt;=14,"Atinge","Não atinge"),IF(#REF!="F",IF(DB25&gt;=12,"Atinge","Não atinge"),"erro")),IF(AND(#REF!&lt;=69,#REF!&gt;=65),IF(#REF!="M",IF(DB25&gt;=12,"Atinge","Não atinge"),IF(#REF!="F",IF(DB25&gt;=11,"Atinge","Não atinge"),"erro")),IF(AND(#REF!&lt;=74,#REF!&gt;=70),IF(#REF!="M",IF(DB25&gt;=12,"Atinge","Não atinge"),IF(#REF!="F",IF(DB25&gt;=10,"Atinge","Não atinge"),"erro")),IF(AND(#REF!&lt;=79,#REF!&gt;=75),IF(#REF!="M",IF(DB25&gt;=11,"Atinge","Não atinge"),IF(#REF!="F",IF(DB25&gt;=10,"Atinge","Não atinge"),"erro")),IF(AND(#REF!&lt;=84,#REF!&gt;=80),IF(#REF!="M",IF(DB25&gt;=10,"Atinge","Não atinge"),IF(#REF!="F",IF(DB25&gt;=9,"Atinge","Não atinge"),"erro")),IF(AND(#REF!&lt;=89,#REF!&gt;=85),IF(#REF!="M",IF(DB25&gt;=8,"Atinge","Não atinge"),IF(#REF!="F",IF(DB25&gt;=8,"Atinge","Não atinge"),"erro")),IF(#REF!&gt;=90,IF(#REF!="M",IF(DB25&gt;=7,"Atinge","Não atinge"),IF(#REF!="F",IF(DB25&gt;=4,"Atinge","Não atinge"),"erro")),IF(AND(#REF!&lt;70,#REF!&gt;64),IF(#REF!="M",IF(DB25&lt;14,"Atinge","Não atinge"),IF(#REF!="F",IF(DB25&lt;12,"Atinge","Não atinge"),"erro")),""))))))))</f>
        <v>#REF!</v>
      </c>
      <c r="DD25" s="68"/>
      <c r="DE25" s="10" t="e">
        <f>IF(AND(#REF!&lt;=69,#REF!&gt;=60),IF(#REF!="M",IF(DD25&lt;=8,"Atinge","Não atinge"),IF(#REF!="F",IF(DD25&lt;=8,"Atinge","Não atinge"),"erro")),IF(AND(#REF!&lt;=79,#REF!&gt;=70),IF(#REF!="M",IF(DD25&lt;=9,"Atinge","Não atinge"),IF(#REF!="F",IF(DD25&lt;=9,"Atinge","Não atinge"),"erro")),IF(#REF!&gt;=80,IF(#REF!="M",IF(DD25&lt;=10,"Atinge","Não atinge"),IF(#REF!="F",IF(DD25&lt;=11,"Atinge","Não atinge"),"erro")),"")))</f>
        <v>#REF!</v>
      </c>
      <c r="DF25" s="68"/>
      <c r="DG25" s="68"/>
      <c r="DH25" s="68"/>
      <c r="DI25" s="68"/>
      <c r="DJ25" s="68"/>
      <c r="DK25" s="68"/>
      <c r="DL25" s="68"/>
      <c r="DM25" s="9">
        <f t="shared" si="6"/>
        <v>0</v>
      </c>
      <c r="DN25" s="9" t="str">
        <f t="shared" si="1"/>
        <v>Não Atinge</v>
      </c>
      <c r="DO25" s="68"/>
      <c r="DP25" s="9" t="str">
        <f t="shared" si="7"/>
        <v>Não atinge</v>
      </c>
      <c r="DQ25" s="69"/>
      <c r="DR25" s="9" t="str">
        <f t="shared" si="8"/>
        <v>Atinge</v>
      </c>
      <c r="DS25" s="115"/>
      <c r="DT25" s="58"/>
      <c r="DU25" s="59"/>
      <c r="DV25" s="59"/>
      <c r="DW25" s="67"/>
      <c r="DX25" s="67"/>
      <c r="DY25" s="59"/>
      <c r="DZ25" s="67"/>
      <c r="EA25" s="59"/>
      <c r="EB25" s="59"/>
      <c r="EC25" s="59"/>
      <c r="ED25" s="59"/>
      <c r="EE25" s="59"/>
      <c r="EF25" s="67"/>
    </row>
    <row r="26" spans="1:138" s="5" customFormat="1" ht="24.95" customHeight="1">
      <c r="A26" s="9">
        <v>23</v>
      </c>
      <c r="B26" s="73" t="str">
        <f>'DADOS PESSOAIS'!B26</f>
        <v>(código)</v>
      </c>
      <c r="C26" s="58"/>
      <c r="D26" s="65"/>
      <c r="E26" s="65"/>
      <c r="F26" s="64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67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9">
        <f t="shared" si="2"/>
        <v>0</v>
      </c>
      <c r="CG26" s="68"/>
      <c r="CH26" s="10" t="e">
        <f>IF(AND(#REF!&lt;=64,#REF!&gt;=60),IF(#REF!="M",IF(CG26&gt;=14,"Atinge","Não atinge"),IF(#REF!="F",IF(CG26&gt;=12,"Atinge","Não atinge"),"erro")),IF(AND(#REF!&lt;=69,#REF!&gt;=65),IF(#REF!="M",IF(CG26&gt;=12,"Atinge","Não atinge"),IF(#REF!="F",IF(CG26&gt;=11,"Atinge","Não atinge"),"erro")),IF(AND(#REF!&lt;=74,#REF!&gt;=70),IF(#REF!="M",IF(CG26&gt;=12,"Atinge","Não atinge"),IF(#REF!="F",IF(CG26&gt;=10,"Atinge","Não atinge"),"erro")),IF(AND(#REF!&lt;=79,#REF!&gt;=75),IF(#REF!="M",IF(CG26&gt;=11,"Atinge","Não atinge"),IF(#REF!="F",IF(CG26&gt;=10,"Atinge","Não atinge"),"erro")),IF(AND(#REF!&lt;=84,#REF!&gt;=80),IF(#REF!="M",IF(CG26&gt;=10,"Atinge","Não atinge"),IF(#REF!="F",IF(CG26&gt;=9,"Atinge","Não atinge"),"erro")),IF(AND(#REF!&lt;=89,#REF!&gt;=85),IF(#REF!="M",IF(CG26&gt;=8,"Atinge","Não atinge"),IF(#REF!="F",IF(CG26&gt;=8,"Atinge","Não atinge"),"erro")),IF(#REF!&gt;=90,IF(#REF!="M",IF(CG26&gt;=7,"Atinge","Não atinge"),IF(#REF!="F",IF(CG26&gt;=4,"Atinge","Não atinge"),"erro")),IF(AND(#REF!&lt;70,#REF!&gt;64),IF(#REF!="M",IF(CG26&lt;14,"Atinge","Não atinge"),IF(#REF!="F",IF(CG26&lt;12,"Atinge","Não atinge"),"erro")),""))))))))</f>
        <v>#REF!</v>
      </c>
      <c r="CI26" s="68"/>
      <c r="CJ26" s="10" t="e">
        <f>IF(AND(#REF!&lt;=69,#REF!&gt;=60),IF(#REF!="M",IF(CI26&lt;=8,"Atinge","Não atinge"),IF(#REF!="F",IF(CI26&lt;=8,"Atinge","Não atinge"),"erro")),IF(AND(#REF!&lt;=79,#REF!&gt;=70),IF(#REF!="M",IF(CI26&lt;=9,"Atinge","Não atinge"),IF(#REF!="F",IF(CI26&lt;=9,"Atinge","Não atinge"),"erro")),IF(#REF!&gt;=80,IF(#REF!="M",IF(CI26&lt;=10,"Atinge","Não atinge"),IF(#REF!="F",IF(CI26&lt;=11,"Atinge","Não atinge"),"erro")),"")))</f>
        <v>#REF!</v>
      </c>
      <c r="CK26" s="68"/>
      <c r="CL26" s="68"/>
      <c r="CM26" s="68"/>
      <c r="CN26" s="68"/>
      <c r="CO26" s="68"/>
      <c r="CP26" s="68"/>
      <c r="CQ26" s="68"/>
      <c r="CR26" s="9">
        <f t="shared" si="0"/>
        <v>0</v>
      </c>
      <c r="CS26" s="68"/>
      <c r="CT26" s="9" t="str">
        <f t="shared" si="3"/>
        <v>Não atinge</v>
      </c>
      <c r="CU26" s="69"/>
      <c r="CV26" s="9" t="str">
        <f t="shared" si="4"/>
        <v>Atinge</v>
      </c>
      <c r="CW26" s="115"/>
      <c r="CX26" s="70"/>
      <c r="CY26" s="70"/>
      <c r="CZ26" s="35">
        <f t="shared" si="5"/>
        <v>0</v>
      </c>
      <c r="DA26" s="58"/>
      <c r="DB26" s="68"/>
      <c r="DC26" s="10" t="e">
        <f>IF(AND(#REF!&lt;=64,#REF!&gt;=60),IF(#REF!="M",IF(DB26&gt;=14,"Atinge","Não atinge"),IF(#REF!="F",IF(DB26&gt;=12,"Atinge","Não atinge"),"erro")),IF(AND(#REF!&lt;=69,#REF!&gt;=65),IF(#REF!="M",IF(DB26&gt;=12,"Atinge","Não atinge"),IF(#REF!="F",IF(DB26&gt;=11,"Atinge","Não atinge"),"erro")),IF(AND(#REF!&lt;=74,#REF!&gt;=70),IF(#REF!="M",IF(DB26&gt;=12,"Atinge","Não atinge"),IF(#REF!="F",IF(DB26&gt;=10,"Atinge","Não atinge"),"erro")),IF(AND(#REF!&lt;=79,#REF!&gt;=75),IF(#REF!="M",IF(DB26&gt;=11,"Atinge","Não atinge"),IF(#REF!="F",IF(DB26&gt;=10,"Atinge","Não atinge"),"erro")),IF(AND(#REF!&lt;=84,#REF!&gt;=80),IF(#REF!="M",IF(DB26&gt;=10,"Atinge","Não atinge"),IF(#REF!="F",IF(DB26&gt;=9,"Atinge","Não atinge"),"erro")),IF(AND(#REF!&lt;=89,#REF!&gt;=85),IF(#REF!="M",IF(DB26&gt;=8,"Atinge","Não atinge"),IF(#REF!="F",IF(DB26&gt;=8,"Atinge","Não atinge"),"erro")),IF(#REF!&gt;=90,IF(#REF!="M",IF(DB26&gt;=7,"Atinge","Não atinge"),IF(#REF!="F",IF(DB26&gt;=4,"Atinge","Não atinge"),"erro")),IF(AND(#REF!&lt;70,#REF!&gt;64),IF(#REF!="M",IF(DB26&lt;14,"Atinge","Não atinge"),IF(#REF!="F",IF(DB26&lt;12,"Atinge","Não atinge"),"erro")),""))))))))</f>
        <v>#REF!</v>
      </c>
      <c r="DD26" s="68"/>
      <c r="DE26" s="10" t="e">
        <f>IF(AND(#REF!&lt;=69,#REF!&gt;=60),IF(#REF!="M",IF(DD26&lt;=8,"Atinge","Não atinge"),IF(#REF!="F",IF(DD26&lt;=8,"Atinge","Não atinge"),"erro")),IF(AND(#REF!&lt;=79,#REF!&gt;=70),IF(#REF!="M",IF(DD26&lt;=9,"Atinge","Não atinge"),IF(#REF!="F",IF(DD26&lt;=9,"Atinge","Não atinge"),"erro")),IF(#REF!&gt;=80,IF(#REF!="M",IF(DD26&lt;=10,"Atinge","Não atinge"),IF(#REF!="F",IF(DD26&lt;=11,"Atinge","Não atinge"),"erro")),"")))</f>
        <v>#REF!</v>
      </c>
      <c r="DF26" s="68"/>
      <c r="DG26" s="68"/>
      <c r="DH26" s="68"/>
      <c r="DI26" s="68"/>
      <c r="DJ26" s="68"/>
      <c r="DK26" s="68"/>
      <c r="DL26" s="68"/>
      <c r="DM26" s="9">
        <f t="shared" si="6"/>
        <v>0</v>
      </c>
      <c r="DN26" s="9" t="str">
        <f t="shared" si="1"/>
        <v>Não Atinge</v>
      </c>
      <c r="DO26" s="68"/>
      <c r="DP26" s="9" t="str">
        <f t="shared" si="7"/>
        <v>Não atinge</v>
      </c>
      <c r="DQ26" s="69"/>
      <c r="DR26" s="9" t="str">
        <f t="shared" si="8"/>
        <v>Atinge</v>
      </c>
      <c r="DS26" s="115"/>
      <c r="DT26" s="58"/>
      <c r="DU26" s="59"/>
      <c r="DV26" s="59"/>
      <c r="DW26" s="67"/>
      <c r="DX26" s="67"/>
      <c r="DY26" s="59"/>
      <c r="DZ26" s="67"/>
      <c r="EA26" s="59"/>
      <c r="EB26" s="59"/>
      <c r="EC26" s="59"/>
      <c r="ED26" s="59"/>
      <c r="EE26" s="59"/>
      <c r="EF26" s="67"/>
    </row>
    <row r="27" spans="1:138" s="5" customFormat="1" ht="24.95" customHeight="1">
      <c r="A27" s="9">
        <v>24</v>
      </c>
      <c r="B27" s="73" t="str">
        <f>'DADOS PESSOAIS'!B27</f>
        <v>(código)</v>
      </c>
      <c r="C27" s="58"/>
      <c r="D27" s="65"/>
      <c r="E27" s="65"/>
      <c r="F27" s="64"/>
      <c r="G27" s="59"/>
      <c r="H27" s="59"/>
      <c r="I27" s="67"/>
      <c r="J27" s="67"/>
      <c r="K27" s="59"/>
      <c r="L27" s="67"/>
      <c r="M27" s="59"/>
      <c r="N27" s="59"/>
      <c r="O27" s="59"/>
      <c r="P27" s="59"/>
      <c r="Q27" s="59"/>
      <c r="R27" s="67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67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9">
        <f t="shared" si="2"/>
        <v>0</v>
      </c>
      <c r="CG27" s="68"/>
      <c r="CH27" s="10" t="e">
        <f>IF(AND(#REF!&lt;=64,#REF!&gt;=60),IF(#REF!="M",IF(CG27&gt;=14,"Atinge","Não atinge"),IF(#REF!="F",IF(CG27&gt;=12,"Atinge","Não atinge"),"erro")),IF(AND(#REF!&lt;=69,#REF!&gt;=65),IF(#REF!="M",IF(CG27&gt;=12,"Atinge","Não atinge"),IF(#REF!="F",IF(CG27&gt;=11,"Atinge","Não atinge"),"erro")),IF(AND(#REF!&lt;=74,#REF!&gt;=70),IF(#REF!="M",IF(CG27&gt;=12,"Atinge","Não atinge"),IF(#REF!="F",IF(CG27&gt;=10,"Atinge","Não atinge"),"erro")),IF(AND(#REF!&lt;=79,#REF!&gt;=75),IF(#REF!="M",IF(CG27&gt;=11,"Atinge","Não atinge"),IF(#REF!="F",IF(CG27&gt;=10,"Atinge","Não atinge"),"erro")),IF(AND(#REF!&lt;=84,#REF!&gt;=80),IF(#REF!="M",IF(CG27&gt;=10,"Atinge","Não atinge"),IF(#REF!="F",IF(CG27&gt;=9,"Atinge","Não atinge"),"erro")),IF(AND(#REF!&lt;=89,#REF!&gt;=85),IF(#REF!="M",IF(CG27&gt;=8,"Atinge","Não atinge"),IF(#REF!="F",IF(CG27&gt;=8,"Atinge","Não atinge"),"erro")),IF(#REF!&gt;=90,IF(#REF!="M",IF(CG27&gt;=7,"Atinge","Não atinge"),IF(#REF!="F",IF(CG27&gt;=4,"Atinge","Não atinge"),"erro")),IF(AND(#REF!&lt;70,#REF!&gt;64),IF(#REF!="M",IF(CG27&lt;14,"Atinge","Não atinge"),IF(#REF!="F",IF(CG27&lt;12,"Atinge","Não atinge"),"erro")),""))))))))</f>
        <v>#REF!</v>
      </c>
      <c r="CI27" s="68"/>
      <c r="CJ27" s="10" t="e">
        <f>IF(AND(#REF!&lt;=69,#REF!&gt;=60),IF(#REF!="M",IF(CI27&lt;=8,"Atinge","Não atinge"),IF(#REF!="F",IF(CI27&lt;=8,"Atinge","Não atinge"),"erro")),IF(AND(#REF!&lt;=79,#REF!&gt;=70),IF(#REF!="M",IF(CI27&lt;=9,"Atinge","Não atinge"),IF(#REF!="F",IF(CI27&lt;=9,"Atinge","Não atinge"),"erro")),IF(#REF!&gt;=80,IF(#REF!="M",IF(CI27&lt;=10,"Atinge","Não atinge"),IF(#REF!="F",IF(CI27&lt;=11,"Atinge","Não atinge"),"erro")),"")))</f>
        <v>#REF!</v>
      </c>
      <c r="CK27" s="68"/>
      <c r="CL27" s="68"/>
      <c r="CM27" s="68"/>
      <c r="CN27" s="68"/>
      <c r="CO27" s="68"/>
      <c r="CP27" s="68"/>
      <c r="CQ27" s="68"/>
      <c r="CR27" s="9">
        <f t="shared" si="0"/>
        <v>0</v>
      </c>
      <c r="CS27" s="68"/>
      <c r="CT27" s="9" t="str">
        <f t="shared" si="3"/>
        <v>Não atinge</v>
      </c>
      <c r="CU27" s="69"/>
      <c r="CV27" s="9" t="str">
        <f t="shared" si="4"/>
        <v>Atinge</v>
      </c>
      <c r="CW27" s="115"/>
      <c r="CX27" s="70"/>
      <c r="CY27" s="70"/>
      <c r="CZ27" s="35">
        <f t="shared" si="5"/>
        <v>0</v>
      </c>
      <c r="DA27" s="58"/>
      <c r="DB27" s="68"/>
      <c r="DC27" s="10" t="e">
        <f>IF(AND(#REF!&lt;=64,#REF!&gt;=60),IF(#REF!="M",IF(DB27&gt;=14,"Atinge","Não atinge"),IF(#REF!="F",IF(DB27&gt;=12,"Atinge","Não atinge"),"erro")),IF(AND(#REF!&lt;=69,#REF!&gt;=65),IF(#REF!="M",IF(DB27&gt;=12,"Atinge","Não atinge"),IF(#REF!="F",IF(DB27&gt;=11,"Atinge","Não atinge"),"erro")),IF(AND(#REF!&lt;=74,#REF!&gt;=70),IF(#REF!="M",IF(DB27&gt;=12,"Atinge","Não atinge"),IF(#REF!="F",IF(DB27&gt;=10,"Atinge","Não atinge"),"erro")),IF(AND(#REF!&lt;=79,#REF!&gt;=75),IF(#REF!="M",IF(DB27&gt;=11,"Atinge","Não atinge"),IF(#REF!="F",IF(DB27&gt;=10,"Atinge","Não atinge"),"erro")),IF(AND(#REF!&lt;=84,#REF!&gt;=80),IF(#REF!="M",IF(DB27&gt;=10,"Atinge","Não atinge"),IF(#REF!="F",IF(DB27&gt;=9,"Atinge","Não atinge"),"erro")),IF(AND(#REF!&lt;=89,#REF!&gt;=85),IF(#REF!="M",IF(DB27&gt;=8,"Atinge","Não atinge"),IF(#REF!="F",IF(DB27&gt;=8,"Atinge","Não atinge"),"erro")),IF(#REF!&gt;=90,IF(#REF!="M",IF(DB27&gt;=7,"Atinge","Não atinge"),IF(#REF!="F",IF(DB27&gt;=4,"Atinge","Não atinge"),"erro")),IF(AND(#REF!&lt;70,#REF!&gt;64),IF(#REF!="M",IF(DB27&lt;14,"Atinge","Não atinge"),IF(#REF!="F",IF(DB27&lt;12,"Atinge","Não atinge"),"erro")),""))))))))</f>
        <v>#REF!</v>
      </c>
      <c r="DD27" s="68"/>
      <c r="DE27" s="10" t="e">
        <f>IF(AND(#REF!&lt;=69,#REF!&gt;=60),IF(#REF!="M",IF(DD27&lt;=8,"Atinge","Não atinge"),IF(#REF!="F",IF(DD27&lt;=8,"Atinge","Não atinge"),"erro")),IF(AND(#REF!&lt;=79,#REF!&gt;=70),IF(#REF!="M",IF(DD27&lt;=9,"Atinge","Não atinge"),IF(#REF!="F",IF(DD27&lt;=9,"Atinge","Não atinge"),"erro")),IF(#REF!&gt;=80,IF(#REF!="M",IF(DD27&lt;=10,"Atinge","Não atinge"),IF(#REF!="F",IF(DD27&lt;=11,"Atinge","Não atinge"),"erro")),"")))</f>
        <v>#REF!</v>
      </c>
      <c r="DF27" s="68"/>
      <c r="DG27" s="68"/>
      <c r="DH27" s="68"/>
      <c r="DI27" s="68"/>
      <c r="DJ27" s="68"/>
      <c r="DK27" s="68"/>
      <c r="DL27" s="68"/>
      <c r="DM27" s="9">
        <f t="shared" si="6"/>
        <v>0</v>
      </c>
      <c r="DN27" s="9" t="str">
        <f t="shared" si="1"/>
        <v>Não Atinge</v>
      </c>
      <c r="DO27" s="68"/>
      <c r="DP27" s="9" t="str">
        <f t="shared" si="7"/>
        <v>Não atinge</v>
      </c>
      <c r="DQ27" s="69"/>
      <c r="DR27" s="9" t="str">
        <f t="shared" si="8"/>
        <v>Atinge</v>
      </c>
      <c r="DS27" s="115"/>
      <c r="DT27" s="58"/>
      <c r="DU27" s="59"/>
      <c r="DV27" s="59"/>
      <c r="DW27" s="67"/>
      <c r="DX27" s="67"/>
      <c r="DY27" s="59"/>
      <c r="DZ27" s="67"/>
      <c r="EA27" s="59"/>
      <c r="EB27" s="59"/>
      <c r="EC27" s="59"/>
      <c r="ED27" s="59"/>
      <c r="EE27" s="59"/>
      <c r="EF27" s="67"/>
    </row>
    <row r="28" spans="1:138" s="5" customFormat="1" ht="24.95" customHeight="1">
      <c r="A28" s="9">
        <v>25</v>
      </c>
      <c r="B28" s="73" t="str">
        <f>'DADOS PESSOAIS'!B28</f>
        <v>(código)</v>
      </c>
      <c r="C28" s="58"/>
      <c r="D28" s="65"/>
      <c r="E28" s="65"/>
      <c r="F28" s="64"/>
      <c r="G28" s="59"/>
      <c r="H28" s="59"/>
      <c r="I28" s="67"/>
      <c r="J28" s="67"/>
      <c r="K28" s="59"/>
      <c r="L28" s="67"/>
      <c r="M28" s="59"/>
      <c r="N28" s="59"/>
      <c r="O28" s="59"/>
      <c r="P28" s="59"/>
      <c r="Q28" s="59"/>
      <c r="R28" s="67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67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9">
        <f t="shared" si="2"/>
        <v>0</v>
      </c>
      <c r="CG28" s="68"/>
      <c r="CH28" s="10" t="e">
        <f>IF(AND(#REF!&lt;=64,#REF!&gt;=60),IF(#REF!="M",IF(CG28&gt;=14,"Atinge","Não atinge"),IF(#REF!="F",IF(CG28&gt;=12,"Atinge","Não atinge"),"erro")),IF(AND(#REF!&lt;=69,#REF!&gt;=65),IF(#REF!="M",IF(CG28&gt;=12,"Atinge","Não atinge"),IF(#REF!="F",IF(CG28&gt;=11,"Atinge","Não atinge"),"erro")),IF(AND(#REF!&lt;=74,#REF!&gt;=70),IF(#REF!="M",IF(CG28&gt;=12,"Atinge","Não atinge"),IF(#REF!="F",IF(CG28&gt;=10,"Atinge","Não atinge"),"erro")),IF(AND(#REF!&lt;=79,#REF!&gt;=75),IF(#REF!="M",IF(CG28&gt;=11,"Atinge","Não atinge"),IF(#REF!="F",IF(CG28&gt;=10,"Atinge","Não atinge"),"erro")),IF(AND(#REF!&lt;=84,#REF!&gt;=80),IF(#REF!="M",IF(CG28&gt;=10,"Atinge","Não atinge"),IF(#REF!="F",IF(CG28&gt;=9,"Atinge","Não atinge"),"erro")),IF(AND(#REF!&lt;=89,#REF!&gt;=85),IF(#REF!="M",IF(CG28&gt;=8,"Atinge","Não atinge"),IF(#REF!="F",IF(CG28&gt;=8,"Atinge","Não atinge"),"erro")),IF(#REF!&gt;=90,IF(#REF!="M",IF(CG28&gt;=7,"Atinge","Não atinge"),IF(#REF!="F",IF(CG28&gt;=4,"Atinge","Não atinge"),"erro")),IF(AND(#REF!&lt;70,#REF!&gt;64),IF(#REF!="M",IF(CG28&lt;14,"Atinge","Não atinge"),IF(#REF!="F",IF(CG28&lt;12,"Atinge","Não atinge"),"erro")),""))))))))</f>
        <v>#REF!</v>
      </c>
      <c r="CI28" s="68"/>
      <c r="CJ28" s="10" t="e">
        <f>IF(AND(#REF!&lt;=69,#REF!&gt;=60),IF(#REF!="M",IF(CI28&lt;=8,"Atinge","Não atinge"),IF(#REF!="F",IF(CI28&lt;=8,"Atinge","Não atinge"),"erro")),IF(AND(#REF!&lt;=79,#REF!&gt;=70),IF(#REF!="M",IF(CI28&lt;=9,"Atinge","Não atinge"),IF(#REF!="F",IF(CI28&lt;=9,"Atinge","Não atinge"),"erro")),IF(#REF!&gt;=80,IF(#REF!="M",IF(CI28&lt;=10,"Atinge","Não atinge"),IF(#REF!="F",IF(CI28&lt;=11,"Atinge","Não atinge"),"erro")),"")))</f>
        <v>#REF!</v>
      </c>
      <c r="CK28" s="68"/>
      <c r="CL28" s="68"/>
      <c r="CM28" s="68"/>
      <c r="CN28" s="68"/>
      <c r="CO28" s="68"/>
      <c r="CP28" s="68"/>
      <c r="CQ28" s="68"/>
      <c r="CR28" s="9">
        <f t="shared" si="0"/>
        <v>0</v>
      </c>
      <c r="CS28" s="68"/>
      <c r="CT28" s="9" t="str">
        <f t="shared" si="3"/>
        <v>Não atinge</v>
      </c>
      <c r="CU28" s="69"/>
      <c r="CV28" s="9" t="str">
        <f t="shared" si="4"/>
        <v>Atinge</v>
      </c>
      <c r="CW28" s="115"/>
      <c r="CX28" s="70"/>
      <c r="CY28" s="70"/>
      <c r="CZ28" s="35">
        <f t="shared" si="5"/>
        <v>0</v>
      </c>
      <c r="DA28" s="58"/>
      <c r="DB28" s="68"/>
      <c r="DC28" s="10" t="e">
        <f>IF(AND(#REF!&lt;=64,#REF!&gt;=60),IF(#REF!="M",IF(DB28&gt;=14,"Atinge","Não atinge"),IF(#REF!="F",IF(DB28&gt;=12,"Atinge","Não atinge"),"erro")),IF(AND(#REF!&lt;=69,#REF!&gt;=65),IF(#REF!="M",IF(DB28&gt;=12,"Atinge","Não atinge"),IF(#REF!="F",IF(DB28&gt;=11,"Atinge","Não atinge"),"erro")),IF(AND(#REF!&lt;=74,#REF!&gt;=70),IF(#REF!="M",IF(DB28&gt;=12,"Atinge","Não atinge"),IF(#REF!="F",IF(DB28&gt;=10,"Atinge","Não atinge"),"erro")),IF(AND(#REF!&lt;=79,#REF!&gt;=75),IF(#REF!="M",IF(DB28&gt;=11,"Atinge","Não atinge"),IF(#REF!="F",IF(DB28&gt;=10,"Atinge","Não atinge"),"erro")),IF(AND(#REF!&lt;=84,#REF!&gt;=80),IF(#REF!="M",IF(DB28&gt;=10,"Atinge","Não atinge"),IF(#REF!="F",IF(DB28&gt;=9,"Atinge","Não atinge"),"erro")),IF(AND(#REF!&lt;=89,#REF!&gt;=85),IF(#REF!="M",IF(DB28&gt;=8,"Atinge","Não atinge"),IF(#REF!="F",IF(DB28&gt;=8,"Atinge","Não atinge"),"erro")),IF(#REF!&gt;=90,IF(#REF!="M",IF(DB28&gt;=7,"Atinge","Não atinge"),IF(#REF!="F",IF(DB28&gt;=4,"Atinge","Não atinge"),"erro")),IF(AND(#REF!&lt;70,#REF!&gt;64),IF(#REF!="M",IF(DB28&lt;14,"Atinge","Não atinge"),IF(#REF!="F",IF(DB28&lt;12,"Atinge","Não atinge"),"erro")),""))))))))</f>
        <v>#REF!</v>
      </c>
      <c r="DD28" s="68"/>
      <c r="DE28" s="10" t="e">
        <f>IF(AND(#REF!&lt;=69,#REF!&gt;=60),IF(#REF!="M",IF(DD28&lt;=8,"Atinge","Não atinge"),IF(#REF!="F",IF(DD28&lt;=8,"Atinge","Não atinge"),"erro")),IF(AND(#REF!&lt;=79,#REF!&gt;=70),IF(#REF!="M",IF(DD28&lt;=9,"Atinge","Não atinge"),IF(#REF!="F",IF(DD28&lt;=9,"Atinge","Não atinge"),"erro")),IF(#REF!&gt;=80,IF(#REF!="M",IF(DD28&lt;=10,"Atinge","Não atinge"),IF(#REF!="F",IF(DD28&lt;=11,"Atinge","Não atinge"),"erro")),"")))</f>
        <v>#REF!</v>
      </c>
      <c r="DF28" s="68"/>
      <c r="DG28" s="68"/>
      <c r="DH28" s="68"/>
      <c r="DI28" s="68"/>
      <c r="DJ28" s="68"/>
      <c r="DK28" s="68"/>
      <c r="DL28" s="68"/>
      <c r="DM28" s="9">
        <f t="shared" si="6"/>
        <v>0</v>
      </c>
      <c r="DN28" s="9" t="str">
        <f t="shared" si="1"/>
        <v>Não Atinge</v>
      </c>
      <c r="DO28" s="68"/>
      <c r="DP28" s="9" t="str">
        <f t="shared" si="7"/>
        <v>Não atinge</v>
      </c>
      <c r="DQ28" s="69"/>
      <c r="DR28" s="9" t="str">
        <f t="shared" si="8"/>
        <v>Atinge</v>
      </c>
      <c r="DS28" s="115"/>
      <c r="DT28" s="58"/>
      <c r="DU28" s="59"/>
      <c r="DV28" s="59"/>
      <c r="DW28" s="67"/>
      <c r="DX28" s="67"/>
      <c r="DY28" s="59"/>
      <c r="DZ28" s="67"/>
      <c r="EA28" s="59"/>
      <c r="EB28" s="59"/>
      <c r="EC28" s="59"/>
      <c r="ED28" s="59"/>
      <c r="EE28" s="59"/>
      <c r="EF28" s="67"/>
    </row>
    <row r="29" spans="1:138" s="5" customFormat="1" ht="24.95" customHeight="1">
      <c r="A29" s="9">
        <v>26</v>
      </c>
      <c r="B29" s="73" t="str">
        <f>'DADOS PESSOAIS'!B29</f>
        <v>(código)</v>
      </c>
      <c r="C29" s="58"/>
      <c r="D29" s="65"/>
      <c r="E29" s="65"/>
      <c r="F29" s="64"/>
      <c r="G29" s="59"/>
      <c r="H29" s="59"/>
      <c r="I29" s="67"/>
      <c r="J29" s="67"/>
      <c r="K29" s="59"/>
      <c r="L29" s="67"/>
      <c r="M29" s="59"/>
      <c r="N29" s="59"/>
      <c r="O29" s="59"/>
      <c r="P29" s="59"/>
      <c r="Q29" s="59"/>
      <c r="R29" s="67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67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9">
        <f t="shared" si="2"/>
        <v>0</v>
      </c>
      <c r="CG29" s="68"/>
      <c r="CH29" s="10" t="e">
        <f>IF(AND(#REF!&lt;=64,#REF!&gt;=60),IF(#REF!="M",IF(CG29&gt;=14,"Atinge","Não atinge"),IF(#REF!="F",IF(CG29&gt;=12,"Atinge","Não atinge"),"erro")),IF(AND(#REF!&lt;=69,#REF!&gt;=65),IF(#REF!="M",IF(CG29&gt;=12,"Atinge","Não atinge"),IF(#REF!="F",IF(CG29&gt;=11,"Atinge","Não atinge"),"erro")),IF(AND(#REF!&lt;=74,#REF!&gt;=70),IF(#REF!="M",IF(CG29&gt;=12,"Atinge","Não atinge"),IF(#REF!="F",IF(CG29&gt;=10,"Atinge","Não atinge"),"erro")),IF(AND(#REF!&lt;=79,#REF!&gt;=75),IF(#REF!="M",IF(CG29&gt;=11,"Atinge","Não atinge"),IF(#REF!="F",IF(CG29&gt;=10,"Atinge","Não atinge"),"erro")),IF(AND(#REF!&lt;=84,#REF!&gt;=80),IF(#REF!="M",IF(CG29&gt;=10,"Atinge","Não atinge"),IF(#REF!="F",IF(CG29&gt;=9,"Atinge","Não atinge"),"erro")),IF(AND(#REF!&lt;=89,#REF!&gt;=85),IF(#REF!="M",IF(CG29&gt;=8,"Atinge","Não atinge"),IF(#REF!="F",IF(CG29&gt;=8,"Atinge","Não atinge"),"erro")),IF(#REF!&gt;=90,IF(#REF!="M",IF(CG29&gt;=7,"Atinge","Não atinge"),IF(#REF!="F",IF(CG29&gt;=4,"Atinge","Não atinge"),"erro")),IF(AND(#REF!&lt;70,#REF!&gt;64),IF(#REF!="M",IF(CG29&lt;14,"Atinge","Não atinge"),IF(#REF!="F",IF(CG29&lt;12,"Atinge","Não atinge"),"erro")),""))))))))</f>
        <v>#REF!</v>
      </c>
      <c r="CI29" s="68"/>
      <c r="CJ29" s="10" t="e">
        <f>IF(AND(#REF!&lt;=69,#REF!&gt;=60),IF(#REF!="M",IF(CI29&lt;=8,"Atinge","Não atinge"),IF(#REF!="F",IF(CI29&lt;=8,"Atinge","Não atinge"),"erro")),IF(AND(#REF!&lt;=79,#REF!&gt;=70),IF(#REF!="M",IF(CI29&lt;=9,"Atinge","Não atinge"),IF(#REF!="F",IF(CI29&lt;=9,"Atinge","Não atinge"),"erro")),IF(#REF!&gt;=80,IF(#REF!="M",IF(CI29&lt;=10,"Atinge","Não atinge"),IF(#REF!="F",IF(CI29&lt;=11,"Atinge","Não atinge"),"erro")),"")))</f>
        <v>#REF!</v>
      </c>
      <c r="CK29" s="68"/>
      <c r="CL29" s="68"/>
      <c r="CM29" s="68"/>
      <c r="CN29" s="68"/>
      <c r="CO29" s="68"/>
      <c r="CP29" s="68"/>
      <c r="CQ29" s="68"/>
      <c r="CR29" s="9">
        <f t="shared" si="0"/>
        <v>0</v>
      </c>
      <c r="CS29" s="68"/>
      <c r="CT29" s="9" t="str">
        <f t="shared" si="3"/>
        <v>Não atinge</v>
      </c>
      <c r="CU29" s="69"/>
      <c r="CV29" s="9" t="str">
        <f t="shared" si="4"/>
        <v>Atinge</v>
      </c>
      <c r="CW29" s="115"/>
      <c r="CX29" s="70"/>
      <c r="CY29" s="70"/>
      <c r="CZ29" s="35">
        <f t="shared" si="5"/>
        <v>0</v>
      </c>
      <c r="DA29" s="58"/>
      <c r="DB29" s="68"/>
      <c r="DC29" s="10" t="e">
        <f>IF(AND(#REF!&lt;=64,#REF!&gt;=60),IF(#REF!="M",IF(DB29&gt;=14,"Atinge","Não atinge"),IF(#REF!="F",IF(DB29&gt;=12,"Atinge","Não atinge"),"erro")),IF(AND(#REF!&lt;=69,#REF!&gt;=65),IF(#REF!="M",IF(DB29&gt;=12,"Atinge","Não atinge"),IF(#REF!="F",IF(DB29&gt;=11,"Atinge","Não atinge"),"erro")),IF(AND(#REF!&lt;=74,#REF!&gt;=70),IF(#REF!="M",IF(DB29&gt;=12,"Atinge","Não atinge"),IF(#REF!="F",IF(DB29&gt;=10,"Atinge","Não atinge"),"erro")),IF(AND(#REF!&lt;=79,#REF!&gt;=75),IF(#REF!="M",IF(DB29&gt;=11,"Atinge","Não atinge"),IF(#REF!="F",IF(DB29&gt;=10,"Atinge","Não atinge"),"erro")),IF(AND(#REF!&lt;=84,#REF!&gt;=80),IF(#REF!="M",IF(DB29&gt;=10,"Atinge","Não atinge"),IF(#REF!="F",IF(DB29&gt;=9,"Atinge","Não atinge"),"erro")),IF(AND(#REF!&lt;=89,#REF!&gt;=85),IF(#REF!="M",IF(DB29&gt;=8,"Atinge","Não atinge"),IF(#REF!="F",IF(DB29&gt;=8,"Atinge","Não atinge"),"erro")),IF(#REF!&gt;=90,IF(#REF!="M",IF(DB29&gt;=7,"Atinge","Não atinge"),IF(#REF!="F",IF(DB29&gt;=4,"Atinge","Não atinge"),"erro")),IF(AND(#REF!&lt;70,#REF!&gt;64),IF(#REF!="M",IF(DB29&lt;14,"Atinge","Não atinge"),IF(#REF!="F",IF(DB29&lt;12,"Atinge","Não atinge"),"erro")),""))))))))</f>
        <v>#REF!</v>
      </c>
      <c r="DD29" s="68"/>
      <c r="DE29" s="10" t="e">
        <f>IF(AND(#REF!&lt;=69,#REF!&gt;=60),IF(#REF!="M",IF(DD29&lt;=8,"Atinge","Não atinge"),IF(#REF!="F",IF(DD29&lt;=8,"Atinge","Não atinge"),"erro")),IF(AND(#REF!&lt;=79,#REF!&gt;=70),IF(#REF!="M",IF(DD29&lt;=9,"Atinge","Não atinge"),IF(#REF!="F",IF(DD29&lt;=9,"Atinge","Não atinge"),"erro")),IF(#REF!&gt;=80,IF(#REF!="M",IF(DD29&lt;=10,"Atinge","Não atinge"),IF(#REF!="F",IF(DD29&lt;=11,"Atinge","Não atinge"),"erro")),"")))</f>
        <v>#REF!</v>
      </c>
      <c r="DF29" s="68"/>
      <c r="DG29" s="68"/>
      <c r="DH29" s="68"/>
      <c r="DI29" s="68"/>
      <c r="DJ29" s="68"/>
      <c r="DK29" s="68"/>
      <c r="DL29" s="68"/>
      <c r="DM29" s="9">
        <f t="shared" si="6"/>
        <v>0</v>
      </c>
      <c r="DN29" s="9" t="str">
        <f t="shared" si="1"/>
        <v>Não Atinge</v>
      </c>
      <c r="DO29" s="68"/>
      <c r="DP29" s="9" t="str">
        <f t="shared" si="7"/>
        <v>Não atinge</v>
      </c>
      <c r="DQ29" s="69"/>
      <c r="DR29" s="9" t="str">
        <f t="shared" si="8"/>
        <v>Atinge</v>
      </c>
      <c r="DS29" s="115"/>
      <c r="DT29" s="58"/>
      <c r="DU29" s="59"/>
      <c r="DV29" s="59"/>
      <c r="DW29" s="67"/>
      <c r="DX29" s="67"/>
      <c r="DY29" s="59"/>
      <c r="DZ29" s="67"/>
      <c r="EA29" s="59"/>
      <c r="EB29" s="59"/>
      <c r="EC29" s="59"/>
      <c r="ED29" s="59"/>
      <c r="EE29" s="59"/>
      <c r="EF29" s="67"/>
    </row>
    <row r="30" spans="1:138" s="5" customFormat="1" ht="24.95" customHeight="1">
      <c r="A30" s="9">
        <v>27</v>
      </c>
      <c r="B30" s="73" t="str">
        <f>'DADOS PESSOAIS'!B30</f>
        <v>(código)</v>
      </c>
      <c r="C30" s="58"/>
      <c r="D30" s="65"/>
      <c r="E30" s="65"/>
      <c r="F30" s="64"/>
      <c r="G30" s="59"/>
      <c r="H30" s="59"/>
      <c r="I30" s="67"/>
      <c r="J30" s="67"/>
      <c r="K30" s="59"/>
      <c r="L30" s="67"/>
      <c r="M30" s="59"/>
      <c r="N30" s="59"/>
      <c r="O30" s="59"/>
      <c r="P30" s="59"/>
      <c r="Q30" s="59"/>
      <c r="R30" s="67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67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9">
        <f t="shared" si="2"/>
        <v>0</v>
      </c>
      <c r="CG30" s="68"/>
      <c r="CH30" s="10" t="e">
        <f>IF(AND(#REF!&lt;=64,#REF!&gt;=60),IF(#REF!="M",IF(CG30&gt;=14,"Atinge","Não atinge"),IF(#REF!="F",IF(CG30&gt;=12,"Atinge","Não atinge"),"erro")),IF(AND(#REF!&lt;=69,#REF!&gt;=65),IF(#REF!="M",IF(CG30&gt;=12,"Atinge","Não atinge"),IF(#REF!="F",IF(CG30&gt;=11,"Atinge","Não atinge"),"erro")),IF(AND(#REF!&lt;=74,#REF!&gt;=70),IF(#REF!="M",IF(CG30&gt;=12,"Atinge","Não atinge"),IF(#REF!="F",IF(CG30&gt;=10,"Atinge","Não atinge"),"erro")),IF(AND(#REF!&lt;=79,#REF!&gt;=75),IF(#REF!="M",IF(CG30&gt;=11,"Atinge","Não atinge"),IF(#REF!="F",IF(CG30&gt;=10,"Atinge","Não atinge"),"erro")),IF(AND(#REF!&lt;=84,#REF!&gt;=80),IF(#REF!="M",IF(CG30&gt;=10,"Atinge","Não atinge"),IF(#REF!="F",IF(CG30&gt;=9,"Atinge","Não atinge"),"erro")),IF(AND(#REF!&lt;=89,#REF!&gt;=85),IF(#REF!="M",IF(CG30&gt;=8,"Atinge","Não atinge"),IF(#REF!="F",IF(CG30&gt;=8,"Atinge","Não atinge"),"erro")),IF(#REF!&gt;=90,IF(#REF!="M",IF(CG30&gt;=7,"Atinge","Não atinge"),IF(#REF!="F",IF(CG30&gt;=4,"Atinge","Não atinge"),"erro")),IF(AND(#REF!&lt;70,#REF!&gt;64),IF(#REF!="M",IF(CG30&lt;14,"Atinge","Não atinge"),IF(#REF!="F",IF(CG30&lt;12,"Atinge","Não atinge"),"erro")),""))))))))</f>
        <v>#REF!</v>
      </c>
      <c r="CI30" s="68"/>
      <c r="CJ30" s="10" t="e">
        <f>IF(AND(#REF!&lt;=69,#REF!&gt;=60),IF(#REF!="M",IF(CI30&lt;=8,"Atinge","Não atinge"),IF(#REF!="F",IF(CI30&lt;=8,"Atinge","Não atinge"),"erro")),IF(AND(#REF!&lt;=79,#REF!&gt;=70),IF(#REF!="M",IF(CI30&lt;=9,"Atinge","Não atinge"),IF(#REF!="F",IF(CI30&lt;=9,"Atinge","Não atinge"),"erro")),IF(#REF!&gt;=80,IF(#REF!="M",IF(CI30&lt;=10,"Atinge","Não atinge"),IF(#REF!="F",IF(CI30&lt;=11,"Atinge","Não atinge"),"erro")),"")))</f>
        <v>#REF!</v>
      </c>
      <c r="CK30" s="68"/>
      <c r="CL30" s="68"/>
      <c r="CM30" s="68"/>
      <c r="CN30" s="68"/>
      <c r="CO30" s="68"/>
      <c r="CP30" s="68"/>
      <c r="CQ30" s="68"/>
      <c r="CR30" s="9">
        <f t="shared" si="0"/>
        <v>0</v>
      </c>
      <c r="CS30" s="68"/>
      <c r="CT30" s="9" t="str">
        <f t="shared" si="3"/>
        <v>Não atinge</v>
      </c>
      <c r="CU30" s="69"/>
      <c r="CV30" s="9" t="str">
        <f t="shared" si="4"/>
        <v>Atinge</v>
      </c>
      <c r="CW30" s="115"/>
      <c r="CX30" s="70"/>
      <c r="CY30" s="70"/>
      <c r="CZ30" s="35">
        <f t="shared" si="5"/>
        <v>0</v>
      </c>
      <c r="DA30" s="58"/>
      <c r="DB30" s="68"/>
      <c r="DC30" s="10" t="e">
        <f>IF(AND(#REF!&lt;=64,#REF!&gt;=60),IF(#REF!="M",IF(DB30&gt;=14,"Atinge","Não atinge"),IF(#REF!="F",IF(DB30&gt;=12,"Atinge","Não atinge"),"erro")),IF(AND(#REF!&lt;=69,#REF!&gt;=65),IF(#REF!="M",IF(DB30&gt;=12,"Atinge","Não atinge"),IF(#REF!="F",IF(DB30&gt;=11,"Atinge","Não atinge"),"erro")),IF(AND(#REF!&lt;=74,#REF!&gt;=70),IF(#REF!="M",IF(DB30&gt;=12,"Atinge","Não atinge"),IF(#REF!="F",IF(DB30&gt;=10,"Atinge","Não atinge"),"erro")),IF(AND(#REF!&lt;=79,#REF!&gt;=75),IF(#REF!="M",IF(DB30&gt;=11,"Atinge","Não atinge"),IF(#REF!="F",IF(DB30&gt;=10,"Atinge","Não atinge"),"erro")),IF(AND(#REF!&lt;=84,#REF!&gt;=80),IF(#REF!="M",IF(DB30&gt;=10,"Atinge","Não atinge"),IF(#REF!="F",IF(DB30&gt;=9,"Atinge","Não atinge"),"erro")),IF(AND(#REF!&lt;=89,#REF!&gt;=85),IF(#REF!="M",IF(DB30&gt;=8,"Atinge","Não atinge"),IF(#REF!="F",IF(DB30&gt;=8,"Atinge","Não atinge"),"erro")),IF(#REF!&gt;=90,IF(#REF!="M",IF(DB30&gt;=7,"Atinge","Não atinge"),IF(#REF!="F",IF(DB30&gt;=4,"Atinge","Não atinge"),"erro")),IF(AND(#REF!&lt;70,#REF!&gt;64),IF(#REF!="M",IF(DB30&lt;14,"Atinge","Não atinge"),IF(#REF!="F",IF(DB30&lt;12,"Atinge","Não atinge"),"erro")),""))))))))</f>
        <v>#REF!</v>
      </c>
      <c r="DD30" s="68"/>
      <c r="DE30" s="10" t="e">
        <f>IF(AND(#REF!&lt;=69,#REF!&gt;=60),IF(#REF!="M",IF(DD30&lt;=8,"Atinge","Não atinge"),IF(#REF!="F",IF(DD30&lt;=8,"Atinge","Não atinge"),"erro")),IF(AND(#REF!&lt;=79,#REF!&gt;=70),IF(#REF!="M",IF(DD30&lt;=9,"Atinge","Não atinge"),IF(#REF!="F",IF(DD30&lt;=9,"Atinge","Não atinge"),"erro")),IF(#REF!&gt;=80,IF(#REF!="M",IF(DD30&lt;=10,"Atinge","Não atinge"),IF(#REF!="F",IF(DD30&lt;=11,"Atinge","Não atinge"),"erro")),"")))</f>
        <v>#REF!</v>
      </c>
      <c r="DF30" s="68"/>
      <c r="DG30" s="68"/>
      <c r="DH30" s="68"/>
      <c r="DI30" s="68"/>
      <c r="DJ30" s="68"/>
      <c r="DK30" s="68"/>
      <c r="DL30" s="68"/>
      <c r="DM30" s="9">
        <f t="shared" si="6"/>
        <v>0</v>
      </c>
      <c r="DN30" s="9" t="str">
        <f t="shared" si="1"/>
        <v>Não Atinge</v>
      </c>
      <c r="DO30" s="68"/>
      <c r="DP30" s="9" t="str">
        <f t="shared" si="7"/>
        <v>Não atinge</v>
      </c>
      <c r="DQ30" s="69"/>
      <c r="DR30" s="9" t="str">
        <f t="shared" si="8"/>
        <v>Atinge</v>
      </c>
      <c r="DS30" s="115"/>
      <c r="DT30" s="58"/>
      <c r="DU30" s="59"/>
      <c r="DV30" s="59"/>
      <c r="DW30" s="67"/>
      <c r="DX30" s="67"/>
      <c r="DY30" s="59"/>
      <c r="DZ30" s="67"/>
      <c r="EA30" s="59"/>
      <c r="EB30" s="59"/>
      <c r="EC30" s="59"/>
      <c r="ED30" s="59"/>
      <c r="EE30" s="59"/>
      <c r="EF30" s="67"/>
      <c r="EH30" s="6"/>
    </row>
    <row r="31" spans="1:138" s="5" customFormat="1" ht="24.95" customHeight="1">
      <c r="A31" s="9">
        <v>28</v>
      </c>
      <c r="B31" s="73" t="str">
        <f>'DADOS PESSOAIS'!B31</f>
        <v>(código)</v>
      </c>
      <c r="C31" s="58"/>
      <c r="D31" s="65"/>
      <c r="E31" s="65"/>
      <c r="F31" s="64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67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9">
        <f t="shared" si="2"/>
        <v>0</v>
      </c>
      <c r="CG31" s="68"/>
      <c r="CH31" s="10" t="e">
        <f>IF(AND(#REF!&lt;=64,#REF!&gt;=60),IF(#REF!="M",IF(CG31&gt;=14,"Atinge","Não atinge"),IF(#REF!="F",IF(CG31&gt;=12,"Atinge","Não atinge"),"erro")),IF(AND(#REF!&lt;=69,#REF!&gt;=65),IF(#REF!="M",IF(CG31&gt;=12,"Atinge","Não atinge"),IF(#REF!="F",IF(CG31&gt;=11,"Atinge","Não atinge"),"erro")),IF(AND(#REF!&lt;=74,#REF!&gt;=70),IF(#REF!="M",IF(CG31&gt;=12,"Atinge","Não atinge"),IF(#REF!="F",IF(CG31&gt;=10,"Atinge","Não atinge"),"erro")),IF(AND(#REF!&lt;=79,#REF!&gt;=75),IF(#REF!="M",IF(CG31&gt;=11,"Atinge","Não atinge"),IF(#REF!="F",IF(CG31&gt;=10,"Atinge","Não atinge"),"erro")),IF(AND(#REF!&lt;=84,#REF!&gt;=80),IF(#REF!="M",IF(CG31&gt;=10,"Atinge","Não atinge"),IF(#REF!="F",IF(CG31&gt;=9,"Atinge","Não atinge"),"erro")),IF(AND(#REF!&lt;=89,#REF!&gt;=85),IF(#REF!="M",IF(CG31&gt;=8,"Atinge","Não atinge"),IF(#REF!="F",IF(CG31&gt;=8,"Atinge","Não atinge"),"erro")),IF(#REF!&gt;=90,IF(#REF!="M",IF(CG31&gt;=7,"Atinge","Não atinge"),IF(#REF!="F",IF(CG31&gt;=4,"Atinge","Não atinge"),"erro")),IF(AND(#REF!&lt;70,#REF!&gt;64),IF(#REF!="M",IF(CG31&lt;14,"Atinge","Não atinge"),IF(#REF!="F",IF(CG31&lt;12,"Atinge","Não atinge"),"erro")),""))))))))</f>
        <v>#REF!</v>
      </c>
      <c r="CI31" s="68"/>
      <c r="CJ31" s="10" t="e">
        <f>IF(AND(#REF!&lt;=69,#REF!&gt;=60),IF(#REF!="M",IF(CI31&lt;=8,"Atinge","Não atinge"),IF(#REF!="F",IF(CI31&lt;=8,"Atinge","Não atinge"),"erro")),IF(AND(#REF!&lt;=79,#REF!&gt;=70),IF(#REF!="M",IF(CI31&lt;=9,"Atinge","Não atinge"),IF(#REF!="F",IF(CI31&lt;=9,"Atinge","Não atinge"),"erro")),IF(#REF!&gt;=80,IF(#REF!="M",IF(CI31&lt;=10,"Atinge","Não atinge"),IF(#REF!="F",IF(CI31&lt;=11,"Atinge","Não atinge"),"erro")),"")))</f>
        <v>#REF!</v>
      </c>
      <c r="CK31" s="68"/>
      <c r="CL31" s="68"/>
      <c r="CM31" s="68"/>
      <c r="CN31" s="68"/>
      <c r="CO31" s="68"/>
      <c r="CP31" s="68"/>
      <c r="CQ31" s="68"/>
      <c r="CR31" s="9">
        <f t="shared" si="0"/>
        <v>0</v>
      </c>
      <c r="CS31" s="68"/>
      <c r="CT31" s="9" t="str">
        <f t="shared" si="3"/>
        <v>Não atinge</v>
      </c>
      <c r="CU31" s="69"/>
      <c r="CV31" s="9" t="str">
        <f t="shared" si="4"/>
        <v>Atinge</v>
      </c>
      <c r="CW31" s="115"/>
      <c r="CX31" s="70"/>
      <c r="CY31" s="70"/>
      <c r="CZ31" s="35">
        <f t="shared" si="5"/>
        <v>0</v>
      </c>
      <c r="DA31" s="58"/>
      <c r="DB31" s="68"/>
      <c r="DC31" s="10" t="e">
        <f>IF(AND(#REF!&lt;=64,#REF!&gt;=60),IF(#REF!="M",IF(DB31&gt;=14,"Atinge","Não atinge"),IF(#REF!="F",IF(DB31&gt;=12,"Atinge","Não atinge"),"erro")),IF(AND(#REF!&lt;=69,#REF!&gt;=65),IF(#REF!="M",IF(DB31&gt;=12,"Atinge","Não atinge"),IF(#REF!="F",IF(DB31&gt;=11,"Atinge","Não atinge"),"erro")),IF(AND(#REF!&lt;=74,#REF!&gt;=70),IF(#REF!="M",IF(DB31&gt;=12,"Atinge","Não atinge"),IF(#REF!="F",IF(DB31&gt;=10,"Atinge","Não atinge"),"erro")),IF(AND(#REF!&lt;=79,#REF!&gt;=75),IF(#REF!="M",IF(DB31&gt;=11,"Atinge","Não atinge"),IF(#REF!="F",IF(DB31&gt;=10,"Atinge","Não atinge"),"erro")),IF(AND(#REF!&lt;=84,#REF!&gt;=80),IF(#REF!="M",IF(DB31&gt;=10,"Atinge","Não atinge"),IF(#REF!="F",IF(DB31&gt;=9,"Atinge","Não atinge"),"erro")),IF(AND(#REF!&lt;=89,#REF!&gt;=85),IF(#REF!="M",IF(DB31&gt;=8,"Atinge","Não atinge"),IF(#REF!="F",IF(DB31&gt;=8,"Atinge","Não atinge"),"erro")),IF(#REF!&gt;=90,IF(#REF!="M",IF(DB31&gt;=7,"Atinge","Não atinge"),IF(#REF!="F",IF(DB31&gt;=4,"Atinge","Não atinge"),"erro")),IF(AND(#REF!&lt;70,#REF!&gt;64),IF(#REF!="M",IF(DB31&lt;14,"Atinge","Não atinge"),IF(#REF!="F",IF(DB31&lt;12,"Atinge","Não atinge"),"erro")),""))))))))</f>
        <v>#REF!</v>
      </c>
      <c r="DD31" s="68"/>
      <c r="DE31" s="10" t="e">
        <f>IF(AND(#REF!&lt;=69,#REF!&gt;=60),IF(#REF!="M",IF(DD31&lt;=8,"Atinge","Não atinge"),IF(#REF!="F",IF(DD31&lt;=8,"Atinge","Não atinge"),"erro")),IF(AND(#REF!&lt;=79,#REF!&gt;=70),IF(#REF!="M",IF(DD31&lt;=9,"Atinge","Não atinge"),IF(#REF!="F",IF(DD31&lt;=9,"Atinge","Não atinge"),"erro")),IF(#REF!&gt;=80,IF(#REF!="M",IF(DD31&lt;=10,"Atinge","Não atinge"),IF(#REF!="F",IF(DD31&lt;=11,"Atinge","Não atinge"),"erro")),"")))</f>
        <v>#REF!</v>
      </c>
      <c r="DF31" s="68"/>
      <c r="DG31" s="68"/>
      <c r="DH31" s="68"/>
      <c r="DI31" s="68"/>
      <c r="DJ31" s="68"/>
      <c r="DK31" s="68"/>
      <c r="DL31" s="68"/>
      <c r="DM31" s="9">
        <f t="shared" si="6"/>
        <v>0</v>
      </c>
      <c r="DN31" s="9" t="str">
        <f t="shared" si="1"/>
        <v>Não Atinge</v>
      </c>
      <c r="DO31" s="68"/>
      <c r="DP31" s="9" t="str">
        <f t="shared" si="7"/>
        <v>Não atinge</v>
      </c>
      <c r="DQ31" s="69"/>
      <c r="DR31" s="9" t="str">
        <f t="shared" si="8"/>
        <v>Atinge</v>
      </c>
      <c r="DS31" s="115"/>
      <c r="DT31" s="58"/>
      <c r="DU31" s="59"/>
      <c r="DV31" s="59"/>
      <c r="DW31" s="67"/>
      <c r="DX31" s="67"/>
      <c r="DY31" s="59"/>
      <c r="DZ31" s="67"/>
      <c r="EA31" s="59"/>
      <c r="EB31" s="59"/>
      <c r="EC31" s="59"/>
      <c r="ED31" s="59"/>
      <c r="EE31" s="59"/>
      <c r="EF31" s="67"/>
    </row>
    <row r="32" spans="1:138" s="5" customFormat="1" ht="24.95" customHeight="1">
      <c r="A32" s="9">
        <v>29</v>
      </c>
      <c r="B32" s="73" t="str">
        <f>'DADOS PESSOAIS'!B32</f>
        <v>(código)</v>
      </c>
      <c r="C32" s="58"/>
      <c r="D32" s="65"/>
      <c r="E32" s="65"/>
      <c r="F32" s="64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67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9">
        <f t="shared" si="2"/>
        <v>0</v>
      </c>
      <c r="CG32" s="68"/>
      <c r="CH32" s="10" t="e">
        <f>IF(AND(#REF!&lt;=64,#REF!&gt;=60),IF(#REF!="M",IF(CG32&gt;=14,"Atinge","Não atinge"),IF(#REF!="F",IF(CG32&gt;=12,"Atinge","Não atinge"),"erro")),IF(AND(#REF!&lt;=69,#REF!&gt;=65),IF(#REF!="M",IF(CG32&gt;=12,"Atinge","Não atinge"),IF(#REF!="F",IF(CG32&gt;=11,"Atinge","Não atinge"),"erro")),IF(AND(#REF!&lt;=74,#REF!&gt;=70),IF(#REF!="M",IF(CG32&gt;=12,"Atinge","Não atinge"),IF(#REF!="F",IF(CG32&gt;=10,"Atinge","Não atinge"),"erro")),IF(AND(#REF!&lt;=79,#REF!&gt;=75),IF(#REF!="M",IF(CG32&gt;=11,"Atinge","Não atinge"),IF(#REF!="F",IF(CG32&gt;=10,"Atinge","Não atinge"),"erro")),IF(AND(#REF!&lt;=84,#REF!&gt;=80),IF(#REF!="M",IF(CG32&gt;=10,"Atinge","Não atinge"),IF(#REF!="F",IF(CG32&gt;=9,"Atinge","Não atinge"),"erro")),IF(AND(#REF!&lt;=89,#REF!&gt;=85),IF(#REF!="M",IF(CG32&gt;=8,"Atinge","Não atinge"),IF(#REF!="F",IF(CG32&gt;=8,"Atinge","Não atinge"),"erro")),IF(#REF!&gt;=90,IF(#REF!="M",IF(CG32&gt;=7,"Atinge","Não atinge"),IF(#REF!="F",IF(CG32&gt;=4,"Atinge","Não atinge"),"erro")),IF(AND(#REF!&lt;70,#REF!&gt;64),IF(#REF!="M",IF(CG32&lt;14,"Atinge","Não atinge"),IF(#REF!="F",IF(CG32&lt;12,"Atinge","Não atinge"),"erro")),""))))))))</f>
        <v>#REF!</v>
      </c>
      <c r="CI32" s="68"/>
      <c r="CJ32" s="10" t="e">
        <f>IF(AND(#REF!&lt;=69,#REF!&gt;=60),IF(#REF!="M",IF(CI32&lt;=8,"Atinge","Não atinge"),IF(#REF!="F",IF(CI32&lt;=8,"Atinge","Não atinge"),"erro")),IF(AND(#REF!&lt;=79,#REF!&gt;=70),IF(#REF!="M",IF(CI32&lt;=9,"Atinge","Não atinge"),IF(#REF!="F",IF(CI32&lt;=9,"Atinge","Não atinge"),"erro")),IF(#REF!&gt;=80,IF(#REF!="M",IF(CI32&lt;=10,"Atinge","Não atinge"),IF(#REF!="F",IF(CI32&lt;=11,"Atinge","Não atinge"),"erro")),"")))</f>
        <v>#REF!</v>
      </c>
      <c r="CK32" s="68"/>
      <c r="CL32" s="68"/>
      <c r="CM32" s="68"/>
      <c r="CN32" s="68"/>
      <c r="CO32" s="68"/>
      <c r="CP32" s="68"/>
      <c r="CQ32" s="68"/>
      <c r="CR32" s="9">
        <f t="shared" si="0"/>
        <v>0</v>
      </c>
      <c r="CS32" s="68"/>
      <c r="CT32" s="9" t="str">
        <f t="shared" si="3"/>
        <v>Não atinge</v>
      </c>
      <c r="CU32" s="69"/>
      <c r="CV32" s="9" t="str">
        <f t="shared" si="4"/>
        <v>Atinge</v>
      </c>
      <c r="CW32" s="115"/>
      <c r="CX32" s="70"/>
      <c r="CY32" s="70"/>
      <c r="CZ32" s="35">
        <f t="shared" si="5"/>
        <v>0</v>
      </c>
      <c r="DA32" s="58"/>
      <c r="DB32" s="68"/>
      <c r="DC32" s="10" t="e">
        <f>IF(AND(#REF!&lt;=64,#REF!&gt;=60),IF(#REF!="M",IF(DB32&gt;=14,"Atinge","Não atinge"),IF(#REF!="F",IF(DB32&gt;=12,"Atinge","Não atinge"),"erro")),IF(AND(#REF!&lt;=69,#REF!&gt;=65),IF(#REF!="M",IF(DB32&gt;=12,"Atinge","Não atinge"),IF(#REF!="F",IF(DB32&gt;=11,"Atinge","Não atinge"),"erro")),IF(AND(#REF!&lt;=74,#REF!&gt;=70),IF(#REF!="M",IF(DB32&gt;=12,"Atinge","Não atinge"),IF(#REF!="F",IF(DB32&gt;=10,"Atinge","Não atinge"),"erro")),IF(AND(#REF!&lt;=79,#REF!&gt;=75),IF(#REF!="M",IF(DB32&gt;=11,"Atinge","Não atinge"),IF(#REF!="F",IF(DB32&gt;=10,"Atinge","Não atinge"),"erro")),IF(AND(#REF!&lt;=84,#REF!&gt;=80),IF(#REF!="M",IF(DB32&gt;=10,"Atinge","Não atinge"),IF(#REF!="F",IF(DB32&gt;=9,"Atinge","Não atinge"),"erro")),IF(AND(#REF!&lt;=89,#REF!&gt;=85),IF(#REF!="M",IF(DB32&gt;=8,"Atinge","Não atinge"),IF(#REF!="F",IF(DB32&gt;=8,"Atinge","Não atinge"),"erro")),IF(#REF!&gt;=90,IF(#REF!="M",IF(DB32&gt;=7,"Atinge","Não atinge"),IF(#REF!="F",IF(DB32&gt;=4,"Atinge","Não atinge"),"erro")),IF(AND(#REF!&lt;70,#REF!&gt;64),IF(#REF!="M",IF(DB32&lt;14,"Atinge","Não atinge"),IF(#REF!="F",IF(DB32&lt;12,"Atinge","Não atinge"),"erro")),""))))))))</f>
        <v>#REF!</v>
      </c>
      <c r="DD32" s="68"/>
      <c r="DE32" s="10" t="e">
        <f>IF(AND(#REF!&lt;=69,#REF!&gt;=60),IF(#REF!="M",IF(DD32&lt;=8,"Atinge","Não atinge"),IF(#REF!="F",IF(DD32&lt;=8,"Atinge","Não atinge"),"erro")),IF(AND(#REF!&lt;=79,#REF!&gt;=70),IF(#REF!="M",IF(DD32&lt;=9,"Atinge","Não atinge"),IF(#REF!="F",IF(DD32&lt;=9,"Atinge","Não atinge"),"erro")),IF(#REF!&gt;=80,IF(#REF!="M",IF(DD32&lt;=10,"Atinge","Não atinge"),IF(#REF!="F",IF(DD32&lt;=11,"Atinge","Não atinge"),"erro")),"")))</f>
        <v>#REF!</v>
      </c>
      <c r="DF32" s="68"/>
      <c r="DG32" s="68"/>
      <c r="DH32" s="68"/>
      <c r="DI32" s="68"/>
      <c r="DJ32" s="68"/>
      <c r="DK32" s="68"/>
      <c r="DL32" s="68"/>
      <c r="DM32" s="9">
        <f t="shared" si="6"/>
        <v>0</v>
      </c>
      <c r="DN32" s="9" t="str">
        <f t="shared" si="1"/>
        <v>Não Atinge</v>
      </c>
      <c r="DO32" s="68"/>
      <c r="DP32" s="9" t="str">
        <f t="shared" si="7"/>
        <v>Não atinge</v>
      </c>
      <c r="DQ32" s="69"/>
      <c r="DR32" s="9" t="str">
        <f t="shared" si="8"/>
        <v>Atinge</v>
      </c>
      <c r="DS32" s="115"/>
      <c r="DT32" s="58"/>
      <c r="DU32" s="59"/>
      <c r="DV32" s="59"/>
      <c r="DW32" s="67"/>
      <c r="DX32" s="67"/>
      <c r="DY32" s="59"/>
      <c r="DZ32" s="67"/>
      <c r="EA32" s="59"/>
      <c r="EB32" s="59"/>
      <c r="EC32" s="59"/>
      <c r="ED32" s="59"/>
      <c r="EE32" s="59"/>
      <c r="EF32" s="67"/>
    </row>
    <row r="33" spans="1:138" s="5" customFormat="1" ht="24.95" customHeight="1">
      <c r="A33" s="9">
        <v>30</v>
      </c>
      <c r="B33" s="73" t="str">
        <f>'DADOS PESSOAIS'!B33</f>
        <v>(código)</v>
      </c>
      <c r="C33" s="58"/>
      <c r="D33" s="65"/>
      <c r="E33" s="65"/>
      <c r="F33" s="64"/>
      <c r="G33" s="59"/>
      <c r="H33" s="59"/>
      <c r="I33" s="67"/>
      <c r="J33" s="67"/>
      <c r="K33" s="59"/>
      <c r="L33" s="67"/>
      <c r="M33" s="59"/>
      <c r="N33" s="59"/>
      <c r="O33" s="59"/>
      <c r="P33" s="59"/>
      <c r="Q33" s="59"/>
      <c r="R33" s="67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67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9">
        <f t="shared" si="2"/>
        <v>0</v>
      </c>
      <c r="CG33" s="68"/>
      <c r="CH33" s="10" t="e">
        <f>IF(AND(#REF!&lt;=64,#REF!&gt;=60),IF(#REF!="M",IF(CG33&gt;=14,"Atinge","Não atinge"),IF(#REF!="F",IF(CG33&gt;=12,"Atinge","Não atinge"),"erro")),IF(AND(#REF!&lt;=69,#REF!&gt;=65),IF(#REF!="M",IF(CG33&gt;=12,"Atinge","Não atinge"),IF(#REF!="F",IF(CG33&gt;=11,"Atinge","Não atinge"),"erro")),IF(AND(#REF!&lt;=74,#REF!&gt;=70),IF(#REF!="M",IF(CG33&gt;=12,"Atinge","Não atinge"),IF(#REF!="F",IF(CG33&gt;=10,"Atinge","Não atinge"),"erro")),IF(AND(#REF!&lt;=79,#REF!&gt;=75),IF(#REF!="M",IF(CG33&gt;=11,"Atinge","Não atinge"),IF(#REF!="F",IF(CG33&gt;=10,"Atinge","Não atinge"),"erro")),IF(AND(#REF!&lt;=84,#REF!&gt;=80),IF(#REF!="M",IF(CG33&gt;=10,"Atinge","Não atinge"),IF(#REF!="F",IF(CG33&gt;=9,"Atinge","Não atinge"),"erro")),IF(AND(#REF!&lt;=89,#REF!&gt;=85),IF(#REF!="M",IF(CG33&gt;=8,"Atinge","Não atinge"),IF(#REF!="F",IF(CG33&gt;=8,"Atinge","Não atinge"),"erro")),IF(#REF!&gt;=90,IF(#REF!="M",IF(CG33&gt;=7,"Atinge","Não atinge"),IF(#REF!="F",IF(CG33&gt;=4,"Atinge","Não atinge"),"erro")),IF(AND(#REF!&lt;70,#REF!&gt;64),IF(#REF!="M",IF(CG33&lt;14,"Atinge","Não atinge"),IF(#REF!="F",IF(CG33&lt;12,"Atinge","Não atinge"),"erro")),""))))))))</f>
        <v>#REF!</v>
      </c>
      <c r="CI33" s="68"/>
      <c r="CJ33" s="10" t="e">
        <f>IF(AND(#REF!&lt;=69,#REF!&gt;=60),IF(#REF!="M",IF(CI33&lt;=8,"Atinge","Não atinge"),IF(#REF!="F",IF(CI33&lt;=8,"Atinge","Não atinge"),"erro")),IF(AND(#REF!&lt;=79,#REF!&gt;=70),IF(#REF!="M",IF(CI33&lt;=9,"Atinge","Não atinge"),IF(#REF!="F",IF(CI33&lt;=9,"Atinge","Não atinge"),"erro")),IF(#REF!&gt;=80,IF(#REF!="M",IF(CI33&lt;=10,"Atinge","Não atinge"),IF(#REF!="F",IF(CI33&lt;=11,"Atinge","Não atinge"),"erro")),"")))</f>
        <v>#REF!</v>
      </c>
      <c r="CK33" s="68"/>
      <c r="CL33" s="68"/>
      <c r="CM33" s="68"/>
      <c r="CN33" s="68"/>
      <c r="CO33" s="68"/>
      <c r="CP33" s="68"/>
      <c r="CQ33" s="68"/>
      <c r="CR33" s="9">
        <f t="shared" si="0"/>
        <v>0</v>
      </c>
      <c r="CS33" s="68"/>
      <c r="CT33" s="9" t="str">
        <f t="shared" si="3"/>
        <v>Não atinge</v>
      </c>
      <c r="CU33" s="69"/>
      <c r="CV33" s="9" t="str">
        <f t="shared" si="4"/>
        <v>Atinge</v>
      </c>
      <c r="CW33" s="115"/>
      <c r="CX33" s="70"/>
      <c r="CY33" s="70"/>
      <c r="CZ33" s="35">
        <f t="shared" si="5"/>
        <v>0</v>
      </c>
      <c r="DA33" s="58"/>
      <c r="DB33" s="68"/>
      <c r="DC33" s="10" t="e">
        <f>IF(AND(#REF!&lt;=64,#REF!&gt;=60),IF(#REF!="M",IF(DB33&gt;=14,"Atinge","Não atinge"),IF(#REF!="F",IF(DB33&gt;=12,"Atinge","Não atinge"),"erro")),IF(AND(#REF!&lt;=69,#REF!&gt;=65),IF(#REF!="M",IF(DB33&gt;=12,"Atinge","Não atinge"),IF(#REF!="F",IF(DB33&gt;=11,"Atinge","Não atinge"),"erro")),IF(AND(#REF!&lt;=74,#REF!&gt;=70),IF(#REF!="M",IF(DB33&gt;=12,"Atinge","Não atinge"),IF(#REF!="F",IF(DB33&gt;=10,"Atinge","Não atinge"),"erro")),IF(AND(#REF!&lt;=79,#REF!&gt;=75),IF(#REF!="M",IF(DB33&gt;=11,"Atinge","Não atinge"),IF(#REF!="F",IF(DB33&gt;=10,"Atinge","Não atinge"),"erro")),IF(AND(#REF!&lt;=84,#REF!&gt;=80),IF(#REF!="M",IF(DB33&gt;=10,"Atinge","Não atinge"),IF(#REF!="F",IF(DB33&gt;=9,"Atinge","Não atinge"),"erro")),IF(AND(#REF!&lt;=89,#REF!&gt;=85),IF(#REF!="M",IF(DB33&gt;=8,"Atinge","Não atinge"),IF(#REF!="F",IF(DB33&gt;=8,"Atinge","Não atinge"),"erro")),IF(#REF!&gt;=90,IF(#REF!="M",IF(DB33&gt;=7,"Atinge","Não atinge"),IF(#REF!="F",IF(DB33&gt;=4,"Atinge","Não atinge"),"erro")),IF(AND(#REF!&lt;70,#REF!&gt;64),IF(#REF!="M",IF(DB33&lt;14,"Atinge","Não atinge"),IF(#REF!="F",IF(DB33&lt;12,"Atinge","Não atinge"),"erro")),""))))))))</f>
        <v>#REF!</v>
      </c>
      <c r="DD33" s="68"/>
      <c r="DE33" s="10" t="e">
        <f>IF(AND(#REF!&lt;=69,#REF!&gt;=60),IF(#REF!="M",IF(DD33&lt;=8,"Atinge","Não atinge"),IF(#REF!="F",IF(DD33&lt;=8,"Atinge","Não atinge"),"erro")),IF(AND(#REF!&lt;=79,#REF!&gt;=70),IF(#REF!="M",IF(DD33&lt;=9,"Atinge","Não atinge"),IF(#REF!="F",IF(DD33&lt;=9,"Atinge","Não atinge"),"erro")),IF(#REF!&gt;=80,IF(#REF!="M",IF(DD33&lt;=10,"Atinge","Não atinge"),IF(#REF!="F",IF(DD33&lt;=11,"Atinge","Não atinge"),"erro")),"")))</f>
        <v>#REF!</v>
      </c>
      <c r="DF33" s="68"/>
      <c r="DG33" s="68"/>
      <c r="DH33" s="68"/>
      <c r="DI33" s="68"/>
      <c r="DJ33" s="68"/>
      <c r="DK33" s="68"/>
      <c r="DL33" s="68"/>
      <c r="DM33" s="9">
        <f t="shared" si="6"/>
        <v>0</v>
      </c>
      <c r="DN33" s="9" t="str">
        <f t="shared" si="1"/>
        <v>Não Atinge</v>
      </c>
      <c r="DO33" s="68"/>
      <c r="DP33" s="9" t="str">
        <f t="shared" si="7"/>
        <v>Não atinge</v>
      </c>
      <c r="DQ33" s="69"/>
      <c r="DR33" s="9" t="str">
        <f t="shared" si="8"/>
        <v>Atinge</v>
      </c>
      <c r="DS33" s="115"/>
      <c r="DT33" s="58"/>
      <c r="DU33" s="59"/>
      <c r="DV33" s="59"/>
      <c r="DW33" s="67"/>
      <c r="DX33" s="67"/>
      <c r="DY33" s="59"/>
      <c r="DZ33" s="67"/>
      <c r="EA33" s="59"/>
      <c r="EB33" s="59"/>
      <c r="EC33" s="59"/>
      <c r="ED33" s="59"/>
      <c r="EE33" s="59"/>
      <c r="EF33" s="67"/>
    </row>
    <row r="34" spans="1:138" s="5" customFormat="1" ht="24.95" customHeight="1">
      <c r="A34" s="9">
        <v>31</v>
      </c>
      <c r="B34" s="73" t="str">
        <f>'DADOS PESSOAIS'!B34</f>
        <v>(código)</v>
      </c>
      <c r="C34" s="58"/>
      <c r="D34" s="65"/>
      <c r="E34" s="65"/>
      <c r="F34" s="64"/>
      <c r="G34" s="59"/>
      <c r="H34" s="59"/>
      <c r="I34" s="67"/>
      <c r="J34" s="67"/>
      <c r="K34" s="59"/>
      <c r="L34" s="67"/>
      <c r="M34" s="59"/>
      <c r="N34" s="59"/>
      <c r="O34" s="59"/>
      <c r="P34" s="59"/>
      <c r="Q34" s="59"/>
      <c r="R34" s="67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67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9">
        <f t="shared" si="2"/>
        <v>0</v>
      </c>
      <c r="CG34" s="68"/>
      <c r="CH34" s="10" t="e">
        <f>IF(AND(#REF!&lt;=64,#REF!&gt;=60),IF(#REF!="M",IF(CG34&gt;=14,"Atinge","Não atinge"),IF(#REF!="F",IF(CG34&gt;=12,"Atinge","Não atinge"),"erro")),IF(AND(#REF!&lt;=69,#REF!&gt;=65),IF(#REF!="M",IF(CG34&gt;=12,"Atinge","Não atinge"),IF(#REF!="F",IF(CG34&gt;=11,"Atinge","Não atinge"),"erro")),IF(AND(#REF!&lt;=74,#REF!&gt;=70),IF(#REF!="M",IF(CG34&gt;=12,"Atinge","Não atinge"),IF(#REF!="F",IF(CG34&gt;=10,"Atinge","Não atinge"),"erro")),IF(AND(#REF!&lt;=79,#REF!&gt;=75),IF(#REF!="M",IF(CG34&gt;=11,"Atinge","Não atinge"),IF(#REF!="F",IF(CG34&gt;=10,"Atinge","Não atinge"),"erro")),IF(AND(#REF!&lt;=84,#REF!&gt;=80),IF(#REF!="M",IF(CG34&gt;=10,"Atinge","Não atinge"),IF(#REF!="F",IF(CG34&gt;=9,"Atinge","Não atinge"),"erro")),IF(AND(#REF!&lt;=89,#REF!&gt;=85),IF(#REF!="M",IF(CG34&gt;=8,"Atinge","Não atinge"),IF(#REF!="F",IF(CG34&gt;=8,"Atinge","Não atinge"),"erro")),IF(#REF!&gt;=90,IF(#REF!="M",IF(CG34&gt;=7,"Atinge","Não atinge"),IF(#REF!="F",IF(CG34&gt;=4,"Atinge","Não atinge"),"erro")),IF(AND(#REF!&lt;70,#REF!&gt;64),IF(#REF!="M",IF(CG34&lt;14,"Atinge","Não atinge"),IF(#REF!="F",IF(CG34&lt;12,"Atinge","Não atinge"),"erro")),""))))))))</f>
        <v>#REF!</v>
      </c>
      <c r="CI34" s="68"/>
      <c r="CJ34" s="10" t="e">
        <f>IF(AND(#REF!&lt;=69,#REF!&gt;=60),IF(#REF!="M",IF(CI34&lt;=8,"Atinge","Não atinge"),IF(#REF!="F",IF(CI34&lt;=8,"Atinge","Não atinge"),"erro")),IF(AND(#REF!&lt;=79,#REF!&gt;=70),IF(#REF!="M",IF(CI34&lt;=9,"Atinge","Não atinge"),IF(#REF!="F",IF(CI34&lt;=9,"Atinge","Não atinge"),"erro")),IF(#REF!&gt;=80,IF(#REF!="M",IF(CI34&lt;=10,"Atinge","Não atinge"),IF(#REF!="F",IF(CI34&lt;=11,"Atinge","Não atinge"),"erro")),"")))</f>
        <v>#REF!</v>
      </c>
      <c r="CK34" s="68"/>
      <c r="CL34" s="68"/>
      <c r="CM34" s="68"/>
      <c r="CN34" s="68"/>
      <c r="CO34" s="68"/>
      <c r="CP34" s="68"/>
      <c r="CQ34" s="68"/>
      <c r="CR34" s="9">
        <f t="shared" si="0"/>
        <v>0</v>
      </c>
      <c r="CS34" s="68"/>
      <c r="CT34" s="9" t="str">
        <f t="shared" si="3"/>
        <v>Não atinge</v>
      </c>
      <c r="CU34" s="69"/>
      <c r="CV34" s="9" t="str">
        <f t="shared" si="4"/>
        <v>Atinge</v>
      </c>
      <c r="CW34" s="115"/>
      <c r="CX34" s="70"/>
      <c r="CY34" s="70"/>
      <c r="CZ34" s="35">
        <f t="shared" si="5"/>
        <v>0</v>
      </c>
      <c r="DA34" s="58"/>
      <c r="DB34" s="68"/>
      <c r="DC34" s="10" t="e">
        <f>IF(AND(#REF!&lt;=64,#REF!&gt;=60),IF(#REF!="M",IF(DB34&gt;=14,"Atinge","Não atinge"),IF(#REF!="F",IF(DB34&gt;=12,"Atinge","Não atinge"),"erro")),IF(AND(#REF!&lt;=69,#REF!&gt;=65),IF(#REF!="M",IF(DB34&gt;=12,"Atinge","Não atinge"),IF(#REF!="F",IF(DB34&gt;=11,"Atinge","Não atinge"),"erro")),IF(AND(#REF!&lt;=74,#REF!&gt;=70),IF(#REF!="M",IF(DB34&gt;=12,"Atinge","Não atinge"),IF(#REF!="F",IF(DB34&gt;=10,"Atinge","Não atinge"),"erro")),IF(AND(#REF!&lt;=79,#REF!&gt;=75),IF(#REF!="M",IF(DB34&gt;=11,"Atinge","Não atinge"),IF(#REF!="F",IF(DB34&gt;=10,"Atinge","Não atinge"),"erro")),IF(AND(#REF!&lt;=84,#REF!&gt;=80),IF(#REF!="M",IF(DB34&gt;=10,"Atinge","Não atinge"),IF(#REF!="F",IF(DB34&gt;=9,"Atinge","Não atinge"),"erro")),IF(AND(#REF!&lt;=89,#REF!&gt;=85),IF(#REF!="M",IF(DB34&gt;=8,"Atinge","Não atinge"),IF(#REF!="F",IF(DB34&gt;=8,"Atinge","Não atinge"),"erro")),IF(#REF!&gt;=90,IF(#REF!="M",IF(DB34&gt;=7,"Atinge","Não atinge"),IF(#REF!="F",IF(DB34&gt;=4,"Atinge","Não atinge"),"erro")),IF(AND(#REF!&lt;70,#REF!&gt;64),IF(#REF!="M",IF(DB34&lt;14,"Atinge","Não atinge"),IF(#REF!="F",IF(DB34&lt;12,"Atinge","Não atinge"),"erro")),""))))))))</f>
        <v>#REF!</v>
      </c>
      <c r="DD34" s="68"/>
      <c r="DE34" s="10" t="e">
        <f>IF(AND(#REF!&lt;=69,#REF!&gt;=60),IF(#REF!="M",IF(DD34&lt;=8,"Atinge","Não atinge"),IF(#REF!="F",IF(DD34&lt;=8,"Atinge","Não atinge"),"erro")),IF(AND(#REF!&lt;=79,#REF!&gt;=70),IF(#REF!="M",IF(DD34&lt;=9,"Atinge","Não atinge"),IF(#REF!="F",IF(DD34&lt;=9,"Atinge","Não atinge"),"erro")),IF(#REF!&gt;=80,IF(#REF!="M",IF(DD34&lt;=10,"Atinge","Não atinge"),IF(#REF!="F",IF(DD34&lt;=11,"Atinge","Não atinge"),"erro")),"")))</f>
        <v>#REF!</v>
      </c>
      <c r="DF34" s="68"/>
      <c r="DG34" s="68"/>
      <c r="DH34" s="68"/>
      <c r="DI34" s="68"/>
      <c r="DJ34" s="68"/>
      <c r="DK34" s="68"/>
      <c r="DL34" s="68"/>
      <c r="DM34" s="9">
        <f t="shared" si="6"/>
        <v>0</v>
      </c>
      <c r="DN34" s="9" t="str">
        <f t="shared" si="1"/>
        <v>Não Atinge</v>
      </c>
      <c r="DO34" s="68"/>
      <c r="DP34" s="9" t="str">
        <f t="shared" si="7"/>
        <v>Não atinge</v>
      </c>
      <c r="DQ34" s="69"/>
      <c r="DR34" s="9" t="str">
        <f t="shared" si="8"/>
        <v>Atinge</v>
      </c>
      <c r="DS34" s="115"/>
      <c r="DT34" s="58"/>
      <c r="DU34" s="59"/>
      <c r="DV34" s="59"/>
      <c r="DW34" s="67"/>
      <c r="DX34" s="67"/>
      <c r="DY34" s="59"/>
      <c r="DZ34" s="67"/>
      <c r="EA34" s="59"/>
      <c r="EB34" s="59"/>
      <c r="EC34" s="59"/>
      <c r="ED34" s="59"/>
      <c r="EE34" s="59"/>
      <c r="EF34" s="67"/>
    </row>
    <row r="35" spans="1:138" s="5" customFormat="1" ht="24.95" customHeight="1">
      <c r="A35" s="9">
        <v>32</v>
      </c>
      <c r="B35" s="73" t="str">
        <f>'DADOS PESSOAIS'!B35</f>
        <v>(código)</v>
      </c>
      <c r="C35" s="58"/>
      <c r="D35" s="65"/>
      <c r="E35" s="65"/>
      <c r="F35" s="64"/>
      <c r="G35" s="59"/>
      <c r="H35" s="59"/>
      <c r="I35" s="67"/>
      <c r="J35" s="67"/>
      <c r="K35" s="59"/>
      <c r="L35" s="67"/>
      <c r="M35" s="59"/>
      <c r="N35" s="59"/>
      <c r="O35" s="59"/>
      <c r="P35" s="59"/>
      <c r="Q35" s="59"/>
      <c r="R35" s="67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67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9">
        <f t="shared" si="2"/>
        <v>0</v>
      </c>
      <c r="CG35" s="68"/>
      <c r="CH35" s="10" t="e">
        <f>IF(AND(#REF!&lt;=64,#REF!&gt;=60),IF(#REF!="M",IF(CG35&gt;=14,"Atinge","Não atinge"),IF(#REF!="F",IF(CG35&gt;=12,"Atinge","Não atinge"),"erro")),IF(AND(#REF!&lt;=69,#REF!&gt;=65),IF(#REF!="M",IF(CG35&gt;=12,"Atinge","Não atinge"),IF(#REF!="F",IF(CG35&gt;=11,"Atinge","Não atinge"),"erro")),IF(AND(#REF!&lt;=74,#REF!&gt;=70),IF(#REF!="M",IF(CG35&gt;=12,"Atinge","Não atinge"),IF(#REF!="F",IF(CG35&gt;=10,"Atinge","Não atinge"),"erro")),IF(AND(#REF!&lt;=79,#REF!&gt;=75),IF(#REF!="M",IF(CG35&gt;=11,"Atinge","Não atinge"),IF(#REF!="F",IF(CG35&gt;=10,"Atinge","Não atinge"),"erro")),IF(AND(#REF!&lt;=84,#REF!&gt;=80),IF(#REF!="M",IF(CG35&gt;=10,"Atinge","Não atinge"),IF(#REF!="F",IF(CG35&gt;=9,"Atinge","Não atinge"),"erro")),IF(AND(#REF!&lt;=89,#REF!&gt;=85),IF(#REF!="M",IF(CG35&gt;=8,"Atinge","Não atinge"),IF(#REF!="F",IF(CG35&gt;=8,"Atinge","Não atinge"),"erro")),IF(#REF!&gt;=90,IF(#REF!="M",IF(CG35&gt;=7,"Atinge","Não atinge"),IF(#REF!="F",IF(CG35&gt;=4,"Atinge","Não atinge"),"erro")),IF(AND(#REF!&lt;70,#REF!&gt;64),IF(#REF!="M",IF(CG35&lt;14,"Atinge","Não atinge"),IF(#REF!="F",IF(CG35&lt;12,"Atinge","Não atinge"),"erro")),""))))))))</f>
        <v>#REF!</v>
      </c>
      <c r="CI35" s="68"/>
      <c r="CJ35" s="10" t="e">
        <f>IF(AND(#REF!&lt;=69,#REF!&gt;=60),IF(#REF!="M",IF(CI35&lt;=8,"Atinge","Não atinge"),IF(#REF!="F",IF(CI35&lt;=8,"Atinge","Não atinge"),"erro")),IF(AND(#REF!&lt;=79,#REF!&gt;=70),IF(#REF!="M",IF(CI35&lt;=9,"Atinge","Não atinge"),IF(#REF!="F",IF(CI35&lt;=9,"Atinge","Não atinge"),"erro")),IF(#REF!&gt;=80,IF(#REF!="M",IF(CI35&lt;=10,"Atinge","Não atinge"),IF(#REF!="F",IF(CI35&lt;=11,"Atinge","Não atinge"),"erro")),"")))</f>
        <v>#REF!</v>
      </c>
      <c r="CK35" s="68"/>
      <c r="CL35" s="68"/>
      <c r="CM35" s="68"/>
      <c r="CN35" s="68"/>
      <c r="CO35" s="68"/>
      <c r="CP35" s="68"/>
      <c r="CQ35" s="68"/>
      <c r="CR35" s="9">
        <f t="shared" si="0"/>
        <v>0</v>
      </c>
      <c r="CS35" s="68"/>
      <c r="CT35" s="9" t="str">
        <f t="shared" si="3"/>
        <v>Não atinge</v>
      </c>
      <c r="CU35" s="69"/>
      <c r="CV35" s="9" t="str">
        <f t="shared" si="4"/>
        <v>Atinge</v>
      </c>
      <c r="CW35" s="115"/>
      <c r="CX35" s="70"/>
      <c r="CY35" s="70"/>
      <c r="CZ35" s="35">
        <f t="shared" si="5"/>
        <v>0</v>
      </c>
      <c r="DA35" s="58"/>
      <c r="DB35" s="68"/>
      <c r="DC35" s="10" t="e">
        <f>IF(AND(#REF!&lt;=64,#REF!&gt;=60),IF(#REF!="M",IF(DB35&gt;=14,"Atinge","Não atinge"),IF(#REF!="F",IF(DB35&gt;=12,"Atinge","Não atinge"),"erro")),IF(AND(#REF!&lt;=69,#REF!&gt;=65),IF(#REF!="M",IF(DB35&gt;=12,"Atinge","Não atinge"),IF(#REF!="F",IF(DB35&gt;=11,"Atinge","Não atinge"),"erro")),IF(AND(#REF!&lt;=74,#REF!&gt;=70),IF(#REF!="M",IF(DB35&gt;=12,"Atinge","Não atinge"),IF(#REF!="F",IF(DB35&gt;=10,"Atinge","Não atinge"),"erro")),IF(AND(#REF!&lt;=79,#REF!&gt;=75),IF(#REF!="M",IF(DB35&gt;=11,"Atinge","Não atinge"),IF(#REF!="F",IF(DB35&gt;=10,"Atinge","Não atinge"),"erro")),IF(AND(#REF!&lt;=84,#REF!&gt;=80),IF(#REF!="M",IF(DB35&gt;=10,"Atinge","Não atinge"),IF(#REF!="F",IF(DB35&gt;=9,"Atinge","Não atinge"),"erro")),IF(AND(#REF!&lt;=89,#REF!&gt;=85),IF(#REF!="M",IF(DB35&gt;=8,"Atinge","Não atinge"),IF(#REF!="F",IF(DB35&gt;=8,"Atinge","Não atinge"),"erro")),IF(#REF!&gt;=90,IF(#REF!="M",IF(DB35&gt;=7,"Atinge","Não atinge"),IF(#REF!="F",IF(DB35&gt;=4,"Atinge","Não atinge"),"erro")),IF(AND(#REF!&lt;70,#REF!&gt;64),IF(#REF!="M",IF(DB35&lt;14,"Atinge","Não atinge"),IF(#REF!="F",IF(DB35&lt;12,"Atinge","Não atinge"),"erro")),""))))))))</f>
        <v>#REF!</v>
      </c>
      <c r="DD35" s="68"/>
      <c r="DE35" s="10" t="e">
        <f>IF(AND(#REF!&lt;=69,#REF!&gt;=60),IF(#REF!="M",IF(DD35&lt;=8,"Atinge","Não atinge"),IF(#REF!="F",IF(DD35&lt;=8,"Atinge","Não atinge"),"erro")),IF(AND(#REF!&lt;=79,#REF!&gt;=70),IF(#REF!="M",IF(DD35&lt;=9,"Atinge","Não atinge"),IF(#REF!="F",IF(DD35&lt;=9,"Atinge","Não atinge"),"erro")),IF(#REF!&gt;=80,IF(#REF!="M",IF(DD35&lt;=10,"Atinge","Não atinge"),IF(#REF!="F",IF(DD35&lt;=11,"Atinge","Não atinge"),"erro")),"")))</f>
        <v>#REF!</v>
      </c>
      <c r="DF35" s="68"/>
      <c r="DG35" s="68"/>
      <c r="DH35" s="68"/>
      <c r="DI35" s="68"/>
      <c r="DJ35" s="68"/>
      <c r="DK35" s="68"/>
      <c r="DL35" s="68"/>
      <c r="DM35" s="9">
        <f t="shared" si="6"/>
        <v>0</v>
      </c>
      <c r="DN35" s="9" t="str">
        <f t="shared" si="1"/>
        <v>Não Atinge</v>
      </c>
      <c r="DO35" s="68"/>
      <c r="DP35" s="9" t="str">
        <f t="shared" si="7"/>
        <v>Não atinge</v>
      </c>
      <c r="DQ35" s="69"/>
      <c r="DR35" s="9" t="str">
        <f t="shared" si="8"/>
        <v>Atinge</v>
      </c>
      <c r="DS35" s="115"/>
      <c r="DT35" s="58"/>
      <c r="DU35" s="59"/>
      <c r="DV35" s="59"/>
      <c r="DW35" s="67"/>
      <c r="DX35" s="67"/>
      <c r="DY35" s="59"/>
      <c r="DZ35" s="67"/>
      <c r="EA35" s="59"/>
      <c r="EB35" s="59"/>
      <c r="EC35" s="59"/>
      <c r="ED35" s="59"/>
      <c r="EE35" s="59"/>
      <c r="EF35" s="67"/>
    </row>
    <row r="36" spans="1:138" s="5" customFormat="1" ht="24.95" customHeight="1">
      <c r="A36" s="9">
        <v>33</v>
      </c>
      <c r="B36" s="73" t="str">
        <f>'DADOS PESSOAIS'!B36</f>
        <v>(código)</v>
      </c>
      <c r="C36" s="58"/>
      <c r="D36" s="65"/>
      <c r="E36" s="65"/>
      <c r="F36" s="64"/>
      <c r="G36" s="59"/>
      <c r="H36" s="59"/>
      <c r="I36" s="67"/>
      <c r="J36" s="67"/>
      <c r="K36" s="59"/>
      <c r="L36" s="67"/>
      <c r="M36" s="59"/>
      <c r="N36" s="59"/>
      <c r="O36" s="59"/>
      <c r="P36" s="59"/>
      <c r="Q36" s="59"/>
      <c r="R36" s="67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67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9">
        <f t="shared" si="2"/>
        <v>0</v>
      </c>
      <c r="CG36" s="68"/>
      <c r="CH36" s="10" t="e">
        <f>IF(AND(#REF!&lt;=64,#REF!&gt;=60),IF(#REF!="M",IF(CG36&gt;=14,"Atinge","Não atinge"),IF(#REF!="F",IF(CG36&gt;=12,"Atinge","Não atinge"),"erro")),IF(AND(#REF!&lt;=69,#REF!&gt;=65),IF(#REF!="M",IF(CG36&gt;=12,"Atinge","Não atinge"),IF(#REF!="F",IF(CG36&gt;=11,"Atinge","Não atinge"),"erro")),IF(AND(#REF!&lt;=74,#REF!&gt;=70),IF(#REF!="M",IF(CG36&gt;=12,"Atinge","Não atinge"),IF(#REF!="F",IF(CG36&gt;=10,"Atinge","Não atinge"),"erro")),IF(AND(#REF!&lt;=79,#REF!&gt;=75),IF(#REF!="M",IF(CG36&gt;=11,"Atinge","Não atinge"),IF(#REF!="F",IF(CG36&gt;=10,"Atinge","Não atinge"),"erro")),IF(AND(#REF!&lt;=84,#REF!&gt;=80),IF(#REF!="M",IF(CG36&gt;=10,"Atinge","Não atinge"),IF(#REF!="F",IF(CG36&gt;=9,"Atinge","Não atinge"),"erro")),IF(AND(#REF!&lt;=89,#REF!&gt;=85),IF(#REF!="M",IF(CG36&gt;=8,"Atinge","Não atinge"),IF(#REF!="F",IF(CG36&gt;=8,"Atinge","Não atinge"),"erro")),IF(#REF!&gt;=90,IF(#REF!="M",IF(CG36&gt;=7,"Atinge","Não atinge"),IF(#REF!="F",IF(CG36&gt;=4,"Atinge","Não atinge"),"erro")),IF(AND(#REF!&lt;70,#REF!&gt;64),IF(#REF!="M",IF(CG36&lt;14,"Atinge","Não atinge"),IF(#REF!="F",IF(CG36&lt;12,"Atinge","Não atinge"),"erro")),""))))))))</f>
        <v>#REF!</v>
      </c>
      <c r="CI36" s="68"/>
      <c r="CJ36" s="10" t="e">
        <f>IF(AND(#REF!&lt;=69,#REF!&gt;=60),IF(#REF!="M",IF(CI36&lt;=8,"Atinge","Não atinge"),IF(#REF!="F",IF(CI36&lt;=8,"Atinge","Não atinge"),"erro")),IF(AND(#REF!&lt;=79,#REF!&gt;=70),IF(#REF!="M",IF(CI36&lt;=9,"Atinge","Não atinge"),IF(#REF!="F",IF(CI36&lt;=9,"Atinge","Não atinge"),"erro")),IF(#REF!&gt;=80,IF(#REF!="M",IF(CI36&lt;=10,"Atinge","Não atinge"),IF(#REF!="F",IF(CI36&lt;=11,"Atinge","Não atinge"),"erro")),"")))</f>
        <v>#REF!</v>
      </c>
      <c r="CK36" s="68"/>
      <c r="CL36" s="68"/>
      <c r="CM36" s="68"/>
      <c r="CN36" s="68"/>
      <c r="CO36" s="68"/>
      <c r="CP36" s="68"/>
      <c r="CQ36" s="68"/>
      <c r="CR36" s="9">
        <f t="shared" si="0"/>
        <v>0</v>
      </c>
      <c r="CS36" s="68"/>
      <c r="CT36" s="9" t="str">
        <f t="shared" si="3"/>
        <v>Não atinge</v>
      </c>
      <c r="CU36" s="69"/>
      <c r="CV36" s="9" t="str">
        <f t="shared" si="4"/>
        <v>Atinge</v>
      </c>
      <c r="CW36" s="115"/>
      <c r="CX36" s="70"/>
      <c r="CY36" s="70"/>
      <c r="CZ36" s="35">
        <f t="shared" si="5"/>
        <v>0</v>
      </c>
      <c r="DA36" s="58"/>
      <c r="DB36" s="68"/>
      <c r="DC36" s="10" t="e">
        <f>IF(AND(#REF!&lt;=64,#REF!&gt;=60),IF(#REF!="M",IF(DB36&gt;=14,"Atinge","Não atinge"),IF(#REF!="F",IF(DB36&gt;=12,"Atinge","Não atinge"),"erro")),IF(AND(#REF!&lt;=69,#REF!&gt;=65),IF(#REF!="M",IF(DB36&gt;=12,"Atinge","Não atinge"),IF(#REF!="F",IF(DB36&gt;=11,"Atinge","Não atinge"),"erro")),IF(AND(#REF!&lt;=74,#REF!&gt;=70),IF(#REF!="M",IF(DB36&gt;=12,"Atinge","Não atinge"),IF(#REF!="F",IF(DB36&gt;=10,"Atinge","Não atinge"),"erro")),IF(AND(#REF!&lt;=79,#REF!&gt;=75),IF(#REF!="M",IF(DB36&gt;=11,"Atinge","Não atinge"),IF(#REF!="F",IF(DB36&gt;=10,"Atinge","Não atinge"),"erro")),IF(AND(#REF!&lt;=84,#REF!&gt;=80),IF(#REF!="M",IF(DB36&gt;=10,"Atinge","Não atinge"),IF(#REF!="F",IF(DB36&gt;=9,"Atinge","Não atinge"),"erro")),IF(AND(#REF!&lt;=89,#REF!&gt;=85),IF(#REF!="M",IF(DB36&gt;=8,"Atinge","Não atinge"),IF(#REF!="F",IF(DB36&gt;=8,"Atinge","Não atinge"),"erro")),IF(#REF!&gt;=90,IF(#REF!="M",IF(DB36&gt;=7,"Atinge","Não atinge"),IF(#REF!="F",IF(DB36&gt;=4,"Atinge","Não atinge"),"erro")),IF(AND(#REF!&lt;70,#REF!&gt;64),IF(#REF!="M",IF(DB36&lt;14,"Atinge","Não atinge"),IF(#REF!="F",IF(DB36&lt;12,"Atinge","Não atinge"),"erro")),""))))))))</f>
        <v>#REF!</v>
      </c>
      <c r="DD36" s="68"/>
      <c r="DE36" s="10" t="e">
        <f>IF(AND(#REF!&lt;=69,#REF!&gt;=60),IF(#REF!="M",IF(DD36&lt;=8,"Atinge","Não atinge"),IF(#REF!="F",IF(DD36&lt;=8,"Atinge","Não atinge"),"erro")),IF(AND(#REF!&lt;=79,#REF!&gt;=70),IF(#REF!="M",IF(DD36&lt;=9,"Atinge","Não atinge"),IF(#REF!="F",IF(DD36&lt;=9,"Atinge","Não atinge"),"erro")),IF(#REF!&gt;=80,IF(#REF!="M",IF(DD36&lt;=10,"Atinge","Não atinge"),IF(#REF!="F",IF(DD36&lt;=11,"Atinge","Não atinge"),"erro")),"")))</f>
        <v>#REF!</v>
      </c>
      <c r="DF36" s="68"/>
      <c r="DG36" s="68"/>
      <c r="DH36" s="68"/>
      <c r="DI36" s="68"/>
      <c r="DJ36" s="68"/>
      <c r="DK36" s="68"/>
      <c r="DL36" s="68"/>
      <c r="DM36" s="9">
        <f t="shared" si="6"/>
        <v>0</v>
      </c>
      <c r="DN36" s="9" t="str">
        <f t="shared" ref="DN36:DN67" si="9">IF((DM36-CR36)&gt;=1,"Atinge","Não Atinge")</f>
        <v>Não Atinge</v>
      </c>
      <c r="DO36" s="68"/>
      <c r="DP36" s="9" t="str">
        <f t="shared" si="7"/>
        <v>Não atinge</v>
      </c>
      <c r="DQ36" s="69"/>
      <c r="DR36" s="9" t="str">
        <f t="shared" si="8"/>
        <v>Atinge</v>
      </c>
      <c r="DS36" s="115"/>
      <c r="DT36" s="58"/>
      <c r="DU36" s="59"/>
      <c r="DV36" s="59"/>
      <c r="DW36" s="67"/>
      <c r="DX36" s="67"/>
      <c r="DY36" s="59"/>
      <c r="DZ36" s="67"/>
      <c r="EA36" s="59"/>
      <c r="EB36" s="59"/>
      <c r="EC36" s="59"/>
      <c r="ED36" s="59"/>
      <c r="EE36" s="59"/>
      <c r="EF36" s="67"/>
      <c r="EH36" s="6"/>
    </row>
    <row r="37" spans="1:138" s="5" customFormat="1" ht="24.95" customHeight="1">
      <c r="A37" s="9">
        <v>34</v>
      </c>
      <c r="B37" s="73" t="str">
        <f>'DADOS PESSOAIS'!B37</f>
        <v>(código)</v>
      </c>
      <c r="C37" s="58"/>
      <c r="D37" s="65"/>
      <c r="E37" s="65"/>
      <c r="F37" s="64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67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9">
        <f t="shared" si="2"/>
        <v>0</v>
      </c>
      <c r="CG37" s="68"/>
      <c r="CH37" s="10" t="e">
        <f>IF(AND(#REF!&lt;=64,#REF!&gt;=60),IF(#REF!="M",IF(CG37&gt;=14,"Atinge","Não atinge"),IF(#REF!="F",IF(CG37&gt;=12,"Atinge","Não atinge"),"erro")),IF(AND(#REF!&lt;=69,#REF!&gt;=65),IF(#REF!="M",IF(CG37&gt;=12,"Atinge","Não atinge"),IF(#REF!="F",IF(CG37&gt;=11,"Atinge","Não atinge"),"erro")),IF(AND(#REF!&lt;=74,#REF!&gt;=70),IF(#REF!="M",IF(CG37&gt;=12,"Atinge","Não atinge"),IF(#REF!="F",IF(CG37&gt;=10,"Atinge","Não atinge"),"erro")),IF(AND(#REF!&lt;=79,#REF!&gt;=75),IF(#REF!="M",IF(CG37&gt;=11,"Atinge","Não atinge"),IF(#REF!="F",IF(CG37&gt;=10,"Atinge","Não atinge"),"erro")),IF(AND(#REF!&lt;=84,#REF!&gt;=80),IF(#REF!="M",IF(CG37&gt;=10,"Atinge","Não atinge"),IF(#REF!="F",IF(CG37&gt;=9,"Atinge","Não atinge"),"erro")),IF(AND(#REF!&lt;=89,#REF!&gt;=85),IF(#REF!="M",IF(CG37&gt;=8,"Atinge","Não atinge"),IF(#REF!="F",IF(CG37&gt;=8,"Atinge","Não atinge"),"erro")),IF(#REF!&gt;=90,IF(#REF!="M",IF(CG37&gt;=7,"Atinge","Não atinge"),IF(#REF!="F",IF(CG37&gt;=4,"Atinge","Não atinge"),"erro")),IF(AND(#REF!&lt;70,#REF!&gt;64),IF(#REF!="M",IF(CG37&lt;14,"Atinge","Não atinge"),IF(#REF!="F",IF(CG37&lt;12,"Atinge","Não atinge"),"erro")),""))))))))</f>
        <v>#REF!</v>
      </c>
      <c r="CI37" s="68"/>
      <c r="CJ37" s="10" t="e">
        <f>IF(AND(#REF!&lt;=69,#REF!&gt;=60),IF(#REF!="M",IF(CI37&lt;=8,"Atinge","Não atinge"),IF(#REF!="F",IF(CI37&lt;=8,"Atinge","Não atinge"),"erro")),IF(AND(#REF!&lt;=79,#REF!&gt;=70),IF(#REF!="M",IF(CI37&lt;=9,"Atinge","Não atinge"),IF(#REF!="F",IF(CI37&lt;=9,"Atinge","Não atinge"),"erro")),IF(#REF!&gt;=80,IF(#REF!="M",IF(CI37&lt;=10,"Atinge","Não atinge"),IF(#REF!="F",IF(CI37&lt;=11,"Atinge","Não atinge"),"erro")),"")))</f>
        <v>#REF!</v>
      </c>
      <c r="CK37" s="68"/>
      <c r="CL37" s="68"/>
      <c r="CM37" s="68"/>
      <c r="CN37" s="68"/>
      <c r="CO37" s="68"/>
      <c r="CP37" s="68"/>
      <c r="CQ37" s="68"/>
      <c r="CR37" s="9">
        <f t="shared" si="0"/>
        <v>0</v>
      </c>
      <c r="CS37" s="68"/>
      <c r="CT37" s="9" t="str">
        <f t="shared" si="3"/>
        <v>Não atinge</v>
      </c>
      <c r="CU37" s="69"/>
      <c r="CV37" s="9" t="str">
        <f t="shared" si="4"/>
        <v>Atinge</v>
      </c>
      <c r="CW37" s="115"/>
      <c r="CX37" s="70"/>
      <c r="CY37" s="70"/>
      <c r="CZ37" s="35">
        <f t="shared" si="5"/>
        <v>0</v>
      </c>
      <c r="DA37" s="58"/>
      <c r="DB37" s="68"/>
      <c r="DC37" s="10" t="e">
        <f>IF(AND(#REF!&lt;=64,#REF!&gt;=60),IF(#REF!="M",IF(DB37&gt;=14,"Atinge","Não atinge"),IF(#REF!="F",IF(DB37&gt;=12,"Atinge","Não atinge"),"erro")),IF(AND(#REF!&lt;=69,#REF!&gt;=65),IF(#REF!="M",IF(DB37&gt;=12,"Atinge","Não atinge"),IF(#REF!="F",IF(DB37&gt;=11,"Atinge","Não atinge"),"erro")),IF(AND(#REF!&lt;=74,#REF!&gt;=70),IF(#REF!="M",IF(DB37&gt;=12,"Atinge","Não atinge"),IF(#REF!="F",IF(DB37&gt;=10,"Atinge","Não atinge"),"erro")),IF(AND(#REF!&lt;=79,#REF!&gt;=75),IF(#REF!="M",IF(DB37&gt;=11,"Atinge","Não atinge"),IF(#REF!="F",IF(DB37&gt;=10,"Atinge","Não atinge"),"erro")),IF(AND(#REF!&lt;=84,#REF!&gt;=80),IF(#REF!="M",IF(DB37&gt;=10,"Atinge","Não atinge"),IF(#REF!="F",IF(DB37&gt;=9,"Atinge","Não atinge"),"erro")),IF(AND(#REF!&lt;=89,#REF!&gt;=85),IF(#REF!="M",IF(DB37&gt;=8,"Atinge","Não atinge"),IF(#REF!="F",IF(DB37&gt;=8,"Atinge","Não atinge"),"erro")),IF(#REF!&gt;=90,IF(#REF!="M",IF(DB37&gt;=7,"Atinge","Não atinge"),IF(#REF!="F",IF(DB37&gt;=4,"Atinge","Não atinge"),"erro")),IF(AND(#REF!&lt;70,#REF!&gt;64),IF(#REF!="M",IF(DB37&lt;14,"Atinge","Não atinge"),IF(#REF!="F",IF(DB37&lt;12,"Atinge","Não atinge"),"erro")),""))))))))</f>
        <v>#REF!</v>
      </c>
      <c r="DD37" s="68"/>
      <c r="DE37" s="10" t="e">
        <f>IF(AND(#REF!&lt;=69,#REF!&gt;=60),IF(#REF!="M",IF(DD37&lt;=8,"Atinge","Não atinge"),IF(#REF!="F",IF(DD37&lt;=8,"Atinge","Não atinge"),"erro")),IF(AND(#REF!&lt;=79,#REF!&gt;=70),IF(#REF!="M",IF(DD37&lt;=9,"Atinge","Não atinge"),IF(#REF!="F",IF(DD37&lt;=9,"Atinge","Não atinge"),"erro")),IF(#REF!&gt;=80,IF(#REF!="M",IF(DD37&lt;=10,"Atinge","Não atinge"),IF(#REF!="F",IF(DD37&lt;=11,"Atinge","Não atinge"),"erro")),"")))</f>
        <v>#REF!</v>
      </c>
      <c r="DF37" s="68"/>
      <c r="DG37" s="68"/>
      <c r="DH37" s="68"/>
      <c r="DI37" s="68"/>
      <c r="DJ37" s="68"/>
      <c r="DK37" s="68"/>
      <c r="DL37" s="68"/>
      <c r="DM37" s="9">
        <f t="shared" si="6"/>
        <v>0</v>
      </c>
      <c r="DN37" s="9" t="str">
        <f t="shared" si="9"/>
        <v>Não Atinge</v>
      </c>
      <c r="DO37" s="68"/>
      <c r="DP37" s="9" t="str">
        <f t="shared" si="7"/>
        <v>Não atinge</v>
      </c>
      <c r="DQ37" s="69"/>
      <c r="DR37" s="9" t="str">
        <f t="shared" si="8"/>
        <v>Atinge</v>
      </c>
      <c r="DS37" s="115"/>
      <c r="DT37" s="58"/>
      <c r="DU37" s="59"/>
      <c r="DV37" s="59"/>
      <c r="DW37" s="67"/>
      <c r="DX37" s="67"/>
      <c r="DY37" s="59"/>
      <c r="DZ37" s="67"/>
      <c r="EA37" s="59"/>
      <c r="EB37" s="59"/>
      <c r="EC37" s="59"/>
      <c r="ED37" s="59"/>
      <c r="EE37" s="59"/>
      <c r="EF37" s="67"/>
    </row>
    <row r="38" spans="1:138" s="5" customFormat="1" ht="24.95" customHeight="1">
      <c r="A38" s="9">
        <v>35</v>
      </c>
      <c r="B38" s="73" t="str">
        <f>'DADOS PESSOAIS'!B38</f>
        <v>(código)</v>
      </c>
      <c r="C38" s="58"/>
      <c r="D38" s="65"/>
      <c r="E38" s="65"/>
      <c r="F38" s="64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67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9">
        <f t="shared" si="2"/>
        <v>0</v>
      </c>
      <c r="CG38" s="68"/>
      <c r="CH38" s="10" t="e">
        <f>IF(AND(#REF!&lt;=64,#REF!&gt;=60),IF(#REF!="M",IF(CG38&gt;=14,"Atinge","Não atinge"),IF(#REF!="F",IF(CG38&gt;=12,"Atinge","Não atinge"),"erro")),IF(AND(#REF!&lt;=69,#REF!&gt;=65),IF(#REF!="M",IF(CG38&gt;=12,"Atinge","Não atinge"),IF(#REF!="F",IF(CG38&gt;=11,"Atinge","Não atinge"),"erro")),IF(AND(#REF!&lt;=74,#REF!&gt;=70),IF(#REF!="M",IF(CG38&gt;=12,"Atinge","Não atinge"),IF(#REF!="F",IF(CG38&gt;=10,"Atinge","Não atinge"),"erro")),IF(AND(#REF!&lt;=79,#REF!&gt;=75),IF(#REF!="M",IF(CG38&gt;=11,"Atinge","Não atinge"),IF(#REF!="F",IF(CG38&gt;=10,"Atinge","Não atinge"),"erro")),IF(AND(#REF!&lt;=84,#REF!&gt;=80),IF(#REF!="M",IF(CG38&gt;=10,"Atinge","Não atinge"),IF(#REF!="F",IF(CG38&gt;=9,"Atinge","Não atinge"),"erro")),IF(AND(#REF!&lt;=89,#REF!&gt;=85),IF(#REF!="M",IF(CG38&gt;=8,"Atinge","Não atinge"),IF(#REF!="F",IF(CG38&gt;=8,"Atinge","Não atinge"),"erro")),IF(#REF!&gt;=90,IF(#REF!="M",IF(CG38&gt;=7,"Atinge","Não atinge"),IF(#REF!="F",IF(CG38&gt;=4,"Atinge","Não atinge"),"erro")),IF(AND(#REF!&lt;70,#REF!&gt;64),IF(#REF!="M",IF(CG38&lt;14,"Atinge","Não atinge"),IF(#REF!="F",IF(CG38&lt;12,"Atinge","Não atinge"),"erro")),""))))))))</f>
        <v>#REF!</v>
      </c>
      <c r="CI38" s="68"/>
      <c r="CJ38" s="10" t="e">
        <f>IF(AND(#REF!&lt;=69,#REF!&gt;=60),IF(#REF!="M",IF(CI38&lt;=8,"Atinge","Não atinge"),IF(#REF!="F",IF(CI38&lt;=8,"Atinge","Não atinge"),"erro")),IF(AND(#REF!&lt;=79,#REF!&gt;=70),IF(#REF!="M",IF(CI38&lt;=9,"Atinge","Não atinge"),IF(#REF!="F",IF(CI38&lt;=9,"Atinge","Não atinge"),"erro")),IF(#REF!&gt;=80,IF(#REF!="M",IF(CI38&lt;=10,"Atinge","Não atinge"),IF(#REF!="F",IF(CI38&lt;=11,"Atinge","Não atinge"),"erro")),"")))</f>
        <v>#REF!</v>
      </c>
      <c r="CK38" s="68"/>
      <c r="CL38" s="68"/>
      <c r="CM38" s="68"/>
      <c r="CN38" s="68"/>
      <c r="CO38" s="68"/>
      <c r="CP38" s="68"/>
      <c r="CQ38" s="68"/>
      <c r="CR38" s="9">
        <f t="shared" si="0"/>
        <v>0</v>
      </c>
      <c r="CS38" s="68"/>
      <c r="CT38" s="9" t="str">
        <f t="shared" si="3"/>
        <v>Não atinge</v>
      </c>
      <c r="CU38" s="69"/>
      <c r="CV38" s="9" t="str">
        <f t="shared" si="4"/>
        <v>Atinge</v>
      </c>
      <c r="CW38" s="115"/>
      <c r="CX38" s="70"/>
      <c r="CY38" s="70"/>
      <c r="CZ38" s="35">
        <f t="shared" si="5"/>
        <v>0</v>
      </c>
      <c r="DA38" s="58"/>
      <c r="DB38" s="68"/>
      <c r="DC38" s="10" t="e">
        <f>IF(AND(#REF!&lt;=64,#REF!&gt;=60),IF(#REF!="M",IF(DB38&gt;=14,"Atinge","Não atinge"),IF(#REF!="F",IF(DB38&gt;=12,"Atinge","Não atinge"),"erro")),IF(AND(#REF!&lt;=69,#REF!&gt;=65),IF(#REF!="M",IF(DB38&gt;=12,"Atinge","Não atinge"),IF(#REF!="F",IF(DB38&gt;=11,"Atinge","Não atinge"),"erro")),IF(AND(#REF!&lt;=74,#REF!&gt;=70),IF(#REF!="M",IF(DB38&gt;=12,"Atinge","Não atinge"),IF(#REF!="F",IF(DB38&gt;=10,"Atinge","Não atinge"),"erro")),IF(AND(#REF!&lt;=79,#REF!&gt;=75),IF(#REF!="M",IF(DB38&gt;=11,"Atinge","Não atinge"),IF(#REF!="F",IF(DB38&gt;=10,"Atinge","Não atinge"),"erro")),IF(AND(#REF!&lt;=84,#REF!&gt;=80),IF(#REF!="M",IF(DB38&gt;=10,"Atinge","Não atinge"),IF(#REF!="F",IF(DB38&gt;=9,"Atinge","Não atinge"),"erro")),IF(AND(#REF!&lt;=89,#REF!&gt;=85),IF(#REF!="M",IF(DB38&gt;=8,"Atinge","Não atinge"),IF(#REF!="F",IF(DB38&gt;=8,"Atinge","Não atinge"),"erro")),IF(#REF!&gt;=90,IF(#REF!="M",IF(DB38&gt;=7,"Atinge","Não atinge"),IF(#REF!="F",IF(DB38&gt;=4,"Atinge","Não atinge"),"erro")),IF(AND(#REF!&lt;70,#REF!&gt;64),IF(#REF!="M",IF(DB38&lt;14,"Atinge","Não atinge"),IF(#REF!="F",IF(DB38&lt;12,"Atinge","Não atinge"),"erro")),""))))))))</f>
        <v>#REF!</v>
      </c>
      <c r="DD38" s="68"/>
      <c r="DE38" s="10" t="e">
        <f>IF(AND(#REF!&lt;=69,#REF!&gt;=60),IF(#REF!="M",IF(DD38&lt;=8,"Atinge","Não atinge"),IF(#REF!="F",IF(DD38&lt;=8,"Atinge","Não atinge"),"erro")),IF(AND(#REF!&lt;=79,#REF!&gt;=70),IF(#REF!="M",IF(DD38&lt;=9,"Atinge","Não atinge"),IF(#REF!="F",IF(DD38&lt;=9,"Atinge","Não atinge"),"erro")),IF(#REF!&gt;=80,IF(#REF!="M",IF(DD38&lt;=10,"Atinge","Não atinge"),IF(#REF!="F",IF(DD38&lt;=11,"Atinge","Não atinge"),"erro")),"")))</f>
        <v>#REF!</v>
      </c>
      <c r="DF38" s="68"/>
      <c r="DG38" s="68"/>
      <c r="DH38" s="68"/>
      <c r="DI38" s="68"/>
      <c r="DJ38" s="68"/>
      <c r="DK38" s="68"/>
      <c r="DL38" s="68"/>
      <c r="DM38" s="9">
        <f t="shared" si="6"/>
        <v>0</v>
      </c>
      <c r="DN38" s="9" t="str">
        <f t="shared" si="9"/>
        <v>Não Atinge</v>
      </c>
      <c r="DO38" s="68"/>
      <c r="DP38" s="9" t="str">
        <f t="shared" si="7"/>
        <v>Não atinge</v>
      </c>
      <c r="DQ38" s="69"/>
      <c r="DR38" s="9" t="str">
        <f t="shared" si="8"/>
        <v>Atinge</v>
      </c>
      <c r="DS38" s="115"/>
      <c r="DT38" s="58"/>
      <c r="DU38" s="59"/>
      <c r="DV38" s="59"/>
      <c r="DW38" s="67"/>
      <c r="DX38" s="67"/>
      <c r="DY38" s="59"/>
      <c r="DZ38" s="67"/>
      <c r="EA38" s="59"/>
      <c r="EB38" s="59"/>
      <c r="EC38" s="59"/>
      <c r="ED38" s="59"/>
      <c r="EE38" s="59"/>
      <c r="EF38" s="67"/>
    </row>
    <row r="39" spans="1:138" s="5" customFormat="1" ht="24.95" customHeight="1">
      <c r="A39" s="9">
        <v>36</v>
      </c>
      <c r="B39" s="73" t="str">
        <f>'DADOS PESSOAIS'!B39</f>
        <v>(código)</v>
      </c>
      <c r="C39" s="58"/>
      <c r="D39" s="65"/>
      <c r="E39" s="65"/>
      <c r="F39" s="64"/>
      <c r="G39" s="59"/>
      <c r="H39" s="59"/>
      <c r="I39" s="67"/>
      <c r="J39" s="67"/>
      <c r="K39" s="59"/>
      <c r="L39" s="67"/>
      <c r="M39" s="59"/>
      <c r="N39" s="59"/>
      <c r="O39" s="59"/>
      <c r="P39" s="59"/>
      <c r="Q39" s="59"/>
      <c r="R39" s="67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67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9">
        <f t="shared" si="2"/>
        <v>0</v>
      </c>
      <c r="CG39" s="68"/>
      <c r="CH39" s="10" t="e">
        <f>IF(AND(#REF!&lt;=64,#REF!&gt;=60),IF(#REF!="M",IF(CG39&gt;=14,"Atinge","Não atinge"),IF(#REF!="F",IF(CG39&gt;=12,"Atinge","Não atinge"),"erro")),IF(AND(#REF!&lt;=69,#REF!&gt;=65),IF(#REF!="M",IF(CG39&gt;=12,"Atinge","Não atinge"),IF(#REF!="F",IF(CG39&gt;=11,"Atinge","Não atinge"),"erro")),IF(AND(#REF!&lt;=74,#REF!&gt;=70),IF(#REF!="M",IF(CG39&gt;=12,"Atinge","Não atinge"),IF(#REF!="F",IF(CG39&gt;=10,"Atinge","Não atinge"),"erro")),IF(AND(#REF!&lt;=79,#REF!&gt;=75),IF(#REF!="M",IF(CG39&gt;=11,"Atinge","Não atinge"),IF(#REF!="F",IF(CG39&gt;=10,"Atinge","Não atinge"),"erro")),IF(AND(#REF!&lt;=84,#REF!&gt;=80),IF(#REF!="M",IF(CG39&gt;=10,"Atinge","Não atinge"),IF(#REF!="F",IF(CG39&gt;=9,"Atinge","Não atinge"),"erro")),IF(AND(#REF!&lt;=89,#REF!&gt;=85),IF(#REF!="M",IF(CG39&gt;=8,"Atinge","Não atinge"),IF(#REF!="F",IF(CG39&gt;=8,"Atinge","Não atinge"),"erro")),IF(#REF!&gt;=90,IF(#REF!="M",IF(CG39&gt;=7,"Atinge","Não atinge"),IF(#REF!="F",IF(CG39&gt;=4,"Atinge","Não atinge"),"erro")),IF(AND(#REF!&lt;70,#REF!&gt;64),IF(#REF!="M",IF(CG39&lt;14,"Atinge","Não atinge"),IF(#REF!="F",IF(CG39&lt;12,"Atinge","Não atinge"),"erro")),""))))))))</f>
        <v>#REF!</v>
      </c>
      <c r="CI39" s="68"/>
      <c r="CJ39" s="10" t="e">
        <f>IF(AND(#REF!&lt;=69,#REF!&gt;=60),IF(#REF!="M",IF(CI39&lt;=8,"Atinge","Não atinge"),IF(#REF!="F",IF(CI39&lt;=8,"Atinge","Não atinge"),"erro")),IF(AND(#REF!&lt;=79,#REF!&gt;=70),IF(#REF!="M",IF(CI39&lt;=9,"Atinge","Não atinge"),IF(#REF!="F",IF(CI39&lt;=9,"Atinge","Não atinge"),"erro")),IF(#REF!&gt;=80,IF(#REF!="M",IF(CI39&lt;=10,"Atinge","Não atinge"),IF(#REF!="F",IF(CI39&lt;=11,"Atinge","Não atinge"),"erro")),"")))</f>
        <v>#REF!</v>
      </c>
      <c r="CK39" s="68"/>
      <c r="CL39" s="68"/>
      <c r="CM39" s="68"/>
      <c r="CN39" s="68"/>
      <c r="CO39" s="68"/>
      <c r="CP39" s="68"/>
      <c r="CQ39" s="68"/>
      <c r="CR39" s="9">
        <f t="shared" si="0"/>
        <v>0</v>
      </c>
      <c r="CS39" s="68"/>
      <c r="CT39" s="9" t="str">
        <f t="shared" si="3"/>
        <v>Não atinge</v>
      </c>
      <c r="CU39" s="69"/>
      <c r="CV39" s="9" t="str">
        <f t="shared" si="4"/>
        <v>Atinge</v>
      </c>
      <c r="CW39" s="115"/>
      <c r="CX39" s="70"/>
      <c r="CY39" s="70"/>
      <c r="CZ39" s="35">
        <f t="shared" si="5"/>
        <v>0</v>
      </c>
      <c r="DA39" s="58"/>
      <c r="DB39" s="68"/>
      <c r="DC39" s="10" t="e">
        <f>IF(AND(#REF!&lt;=64,#REF!&gt;=60),IF(#REF!="M",IF(DB39&gt;=14,"Atinge","Não atinge"),IF(#REF!="F",IF(DB39&gt;=12,"Atinge","Não atinge"),"erro")),IF(AND(#REF!&lt;=69,#REF!&gt;=65),IF(#REF!="M",IF(DB39&gt;=12,"Atinge","Não atinge"),IF(#REF!="F",IF(DB39&gt;=11,"Atinge","Não atinge"),"erro")),IF(AND(#REF!&lt;=74,#REF!&gt;=70),IF(#REF!="M",IF(DB39&gt;=12,"Atinge","Não atinge"),IF(#REF!="F",IF(DB39&gt;=10,"Atinge","Não atinge"),"erro")),IF(AND(#REF!&lt;=79,#REF!&gt;=75),IF(#REF!="M",IF(DB39&gt;=11,"Atinge","Não atinge"),IF(#REF!="F",IF(DB39&gt;=10,"Atinge","Não atinge"),"erro")),IF(AND(#REF!&lt;=84,#REF!&gt;=80),IF(#REF!="M",IF(DB39&gt;=10,"Atinge","Não atinge"),IF(#REF!="F",IF(DB39&gt;=9,"Atinge","Não atinge"),"erro")),IF(AND(#REF!&lt;=89,#REF!&gt;=85),IF(#REF!="M",IF(DB39&gt;=8,"Atinge","Não atinge"),IF(#REF!="F",IF(DB39&gt;=8,"Atinge","Não atinge"),"erro")),IF(#REF!&gt;=90,IF(#REF!="M",IF(DB39&gt;=7,"Atinge","Não atinge"),IF(#REF!="F",IF(DB39&gt;=4,"Atinge","Não atinge"),"erro")),IF(AND(#REF!&lt;70,#REF!&gt;64),IF(#REF!="M",IF(DB39&lt;14,"Atinge","Não atinge"),IF(#REF!="F",IF(DB39&lt;12,"Atinge","Não atinge"),"erro")),""))))))))</f>
        <v>#REF!</v>
      </c>
      <c r="DD39" s="68"/>
      <c r="DE39" s="10" t="e">
        <f>IF(AND(#REF!&lt;=69,#REF!&gt;=60),IF(#REF!="M",IF(DD39&lt;=8,"Atinge","Não atinge"),IF(#REF!="F",IF(DD39&lt;=8,"Atinge","Não atinge"),"erro")),IF(AND(#REF!&lt;=79,#REF!&gt;=70),IF(#REF!="M",IF(DD39&lt;=9,"Atinge","Não atinge"),IF(#REF!="F",IF(DD39&lt;=9,"Atinge","Não atinge"),"erro")),IF(#REF!&gt;=80,IF(#REF!="M",IF(DD39&lt;=10,"Atinge","Não atinge"),IF(#REF!="F",IF(DD39&lt;=11,"Atinge","Não atinge"),"erro")),"")))</f>
        <v>#REF!</v>
      </c>
      <c r="DF39" s="68"/>
      <c r="DG39" s="68"/>
      <c r="DH39" s="68"/>
      <c r="DI39" s="68"/>
      <c r="DJ39" s="68"/>
      <c r="DK39" s="68"/>
      <c r="DL39" s="68"/>
      <c r="DM39" s="9">
        <f t="shared" si="6"/>
        <v>0</v>
      </c>
      <c r="DN39" s="9" t="str">
        <f t="shared" si="9"/>
        <v>Não Atinge</v>
      </c>
      <c r="DO39" s="68"/>
      <c r="DP39" s="9" t="str">
        <f t="shared" si="7"/>
        <v>Não atinge</v>
      </c>
      <c r="DQ39" s="69"/>
      <c r="DR39" s="9" t="str">
        <f t="shared" si="8"/>
        <v>Atinge</v>
      </c>
      <c r="DS39" s="115"/>
      <c r="DT39" s="58"/>
      <c r="DU39" s="59"/>
      <c r="DV39" s="59"/>
      <c r="DW39" s="67"/>
      <c r="DX39" s="67"/>
      <c r="DY39" s="59"/>
      <c r="DZ39" s="67"/>
      <c r="EA39" s="59"/>
      <c r="EB39" s="59"/>
      <c r="EC39" s="59"/>
      <c r="ED39" s="59"/>
      <c r="EE39" s="59"/>
      <c r="EF39" s="67"/>
    </row>
    <row r="40" spans="1:138" s="5" customFormat="1" ht="24.95" customHeight="1">
      <c r="A40" s="9">
        <v>37</v>
      </c>
      <c r="B40" s="73" t="str">
        <f>'DADOS PESSOAIS'!B40</f>
        <v>(código)</v>
      </c>
      <c r="C40" s="58"/>
      <c r="D40" s="65"/>
      <c r="E40" s="65"/>
      <c r="F40" s="64"/>
      <c r="G40" s="59"/>
      <c r="H40" s="59"/>
      <c r="I40" s="67"/>
      <c r="J40" s="67"/>
      <c r="K40" s="59"/>
      <c r="L40" s="67"/>
      <c r="M40" s="59"/>
      <c r="N40" s="59"/>
      <c r="O40" s="59"/>
      <c r="P40" s="59"/>
      <c r="Q40" s="59"/>
      <c r="R40" s="67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67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9">
        <f t="shared" si="2"/>
        <v>0</v>
      </c>
      <c r="CG40" s="68"/>
      <c r="CH40" s="10" t="e">
        <f>IF(AND(#REF!&lt;=64,#REF!&gt;=60),IF(#REF!="M",IF(CG40&gt;=14,"Atinge","Não atinge"),IF(#REF!="F",IF(CG40&gt;=12,"Atinge","Não atinge"),"erro")),IF(AND(#REF!&lt;=69,#REF!&gt;=65),IF(#REF!="M",IF(CG40&gt;=12,"Atinge","Não atinge"),IF(#REF!="F",IF(CG40&gt;=11,"Atinge","Não atinge"),"erro")),IF(AND(#REF!&lt;=74,#REF!&gt;=70),IF(#REF!="M",IF(CG40&gt;=12,"Atinge","Não atinge"),IF(#REF!="F",IF(CG40&gt;=10,"Atinge","Não atinge"),"erro")),IF(AND(#REF!&lt;=79,#REF!&gt;=75),IF(#REF!="M",IF(CG40&gt;=11,"Atinge","Não atinge"),IF(#REF!="F",IF(CG40&gt;=10,"Atinge","Não atinge"),"erro")),IF(AND(#REF!&lt;=84,#REF!&gt;=80),IF(#REF!="M",IF(CG40&gt;=10,"Atinge","Não atinge"),IF(#REF!="F",IF(CG40&gt;=9,"Atinge","Não atinge"),"erro")),IF(AND(#REF!&lt;=89,#REF!&gt;=85),IF(#REF!="M",IF(CG40&gt;=8,"Atinge","Não atinge"),IF(#REF!="F",IF(CG40&gt;=8,"Atinge","Não atinge"),"erro")),IF(#REF!&gt;=90,IF(#REF!="M",IF(CG40&gt;=7,"Atinge","Não atinge"),IF(#REF!="F",IF(CG40&gt;=4,"Atinge","Não atinge"),"erro")),IF(AND(#REF!&lt;70,#REF!&gt;64),IF(#REF!="M",IF(CG40&lt;14,"Atinge","Não atinge"),IF(#REF!="F",IF(CG40&lt;12,"Atinge","Não atinge"),"erro")),""))))))))</f>
        <v>#REF!</v>
      </c>
      <c r="CI40" s="68"/>
      <c r="CJ40" s="10" t="e">
        <f>IF(AND(#REF!&lt;=69,#REF!&gt;=60),IF(#REF!="M",IF(CI40&lt;=8,"Atinge","Não atinge"),IF(#REF!="F",IF(CI40&lt;=8,"Atinge","Não atinge"),"erro")),IF(AND(#REF!&lt;=79,#REF!&gt;=70),IF(#REF!="M",IF(CI40&lt;=9,"Atinge","Não atinge"),IF(#REF!="F",IF(CI40&lt;=9,"Atinge","Não atinge"),"erro")),IF(#REF!&gt;=80,IF(#REF!="M",IF(CI40&lt;=10,"Atinge","Não atinge"),IF(#REF!="F",IF(CI40&lt;=11,"Atinge","Não atinge"),"erro")),"")))</f>
        <v>#REF!</v>
      </c>
      <c r="CK40" s="68"/>
      <c r="CL40" s="68"/>
      <c r="CM40" s="68"/>
      <c r="CN40" s="68"/>
      <c r="CO40" s="68"/>
      <c r="CP40" s="68"/>
      <c r="CQ40" s="68"/>
      <c r="CR40" s="9">
        <f t="shared" si="0"/>
        <v>0</v>
      </c>
      <c r="CS40" s="68"/>
      <c r="CT40" s="9" t="str">
        <f t="shared" si="3"/>
        <v>Não atinge</v>
      </c>
      <c r="CU40" s="69"/>
      <c r="CV40" s="9" t="str">
        <f t="shared" si="4"/>
        <v>Atinge</v>
      </c>
      <c r="CW40" s="115"/>
      <c r="CX40" s="70"/>
      <c r="CY40" s="70"/>
      <c r="CZ40" s="35">
        <f t="shared" si="5"/>
        <v>0</v>
      </c>
      <c r="DA40" s="58"/>
      <c r="DB40" s="68"/>
      <c r="DC40" s="10" t="e">
        <f>IF(AND(#REF!&lt;=64,#REF!&gt;=60),IF(#REF!="M",IF(DB40&gt;=14,"Atinge","Não atinge"),IF(#REF!="F",IF(DB40&gt;=12,"Atinge","Não atinge"),"erro")),IF(AND(#REF!&lt;=69,#REF!&gt;=65),IF(#REF!="M",IF(DB40&gt;=12,"Atinge","Não atinge"),IF(#REF!="F",IF(DB40&gt;=11,"Atinge","Não atinge"),"erro")),IF(AND(#REF!&lt;=74,#REF!&gt;=70),IF(#REF!="M",IF(DB40&gt;=12,"Atinge","Não atinge"),IF(#REF!="F",IF(DB40&gt;=10,"Atinge","Não atinge"),"erro")),IF(AND(#REF!&lt;=79,#REF!&gt;=75),IF(#REF!="M",IF(DB40&gt;=11,"Atinge","Não atinge"),IF(#REF!="F",IF(DB40&gt;=10,"Atinge","Não atinge"),"erro")),IF(AND(#REF!&lt;=84,#REF!&gt;=80),IF(#REF!="M",IF(DB40&gt;=10,"Atinge","Não atinge"),IF(#REF!="F",IF(DB40&gt;=9,"Atinge","Não atinge"),"erro")),IF(AND(#REF!&lt;=89,#REF!&gt;=85),IF(#REF!="M",IF(DB40&gt;=8,"Atinge","Não atinge"),IF(#REF!="F",IF(DB40&gt;=8,"Atinge","Não atinge"),"erro")),IF(#REF!&gt;=90,IF(#REF!="M",IF(DB40&gt;=7,"Atinge","Não atinge"),IF(#REF!="F",IF(DB40&gt;=4,"Atinge","Não atinge"),"erro")),IF(AND(#REF!&lt;70,#REF!&gt;64),IF(#REF!="M",IF(DB40&lt;14,"Atinge","Não atinge"),IF(#REF!="F",IF(DB40&lt;12,"Atinge","Não atinge"),"erro")),""))))))))</f>
        <v>#REF!</v>
      </c>
      <c r="DD40" s="68"/>
      <c r="DE40" s="10" t="e">
        <f>IF(AND(#REF!&lt;=69,#REF!&gt;=60),IF(#REF!="M",IF(DD40&lt;=8,"Atinge","Não atinge"),IF(#REF!="F",IF(DD40&lt;=8,"Atinge","Não atinge"),"erro")),IF(AND(#REF!&lt;=79,#REF!&gt;=70),IF(#REF!="M",IF(DD40&lt;=9,"Atinge","Não atinge"),IF(#REF!="F",IF(DD40&lt;=9,"Atinge","Não atinge"),"erro")),IF(#REF!&gt;=80,IF(#REF!="M",IF(DD40&lt;=10,"Atinge","Não atinge"),IF(#REF!="F",IF(DD40&lt;=11,"Atinge","Não atinge"),"erro")),"")))</f>
        <v>#REF!</v>
      </c>
      <c r="DF40" s="68"/>
      <c r="DG40" s="68"/>
      <c r="DH40" s="68"/>
      <c r="DI40" s="68"/>
      <c r="DJ40" s="68"/>
      <c r="DK40" s="68"/>
      <c r="DL40" s="68"/>
      <c r="DM40" s="9">
        <f t="shared" si="6"/>
        <v>0</v>
      </c>
      <c r="DN40" s="9" t="str">
        <f t="shared" si="9"/>
        <v>Não Atinge</v>
      </c>
      <c r="DO40" s="68"/>
      <c r="DP40" s="9" t="str">
        <f t="shared" si="7"/>
        <v>Não atinge</v>
      </c>
      <c r="DQ40" s="69"/>
      <c r="DR40" s="9" t="str">
        <f t="shared" si="8"/>
        <v>Atinge</v>
      </c>
      <c r="DS40" s="115"/>
      <c r="DT40" s="58"/>
      <c r="DU40" s="59"/>
      <c r="DV40" s="59"/>
      <c r="DW40" s="67"/>
      <c r="DX40" s="67"/>
      <c r="DY40" s="59"/>
      <c r="DZ40" s="67"/>
      <c r="EA40" s="59"/>
      <c r="EB40" s="59"/>
      <c r="EC40" s="59"/>
      <c r="ED40" s="59"/>
      <c r="EE40" s="59"/>
      <c r="EF40" s="67"/>
    </row>
    <row r="41" spans="1:138" s="5" customFormat="1" ht="24.95" customHeight="1">
      <c r="A41" s="9">
        <v>38</v>
      </c>
      <c r="B41" s="73" t="str">
        <f>'DADOS PESSOAIS'!B41</f>
        <v>(código)</v>
      </c>
      <c r="C41" s="58"/>
      <c r="D41" s="65"/>
      <c r="E41" s="65"/>
      <c r="F41" s="64"/>
      <c r="G41" s="59"/>
      <c r="H41" s="59"/>
      <c r="I41" s="67"/>
      <c r="J41" s="67"/>
      <c r="K41" s="59"/>
      <c r="L41" s="67"/>
      <c r="M41" s="59"/>
      <c r="N41" s="59"/>
      <c r="O41" s="59"/>
      <c r="P41" s="59"/>
      <c r="Q41" s="59"/>
      <c r="R41" s="67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7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9">
        <f t="shared" si="2"/>
        <v>0</v>
      </c>
      <c r="CG41" s="68"/>
      <c r="CH41" s="10" t="e">
        <f>IF(AND(#REF!&lt;=64,#REF!&gt;=60),IF(#REF!="M",IF(CG41&gt;=14,"Atinge","Não atinge"),IF(#REF!="F",IF(CG41&gt;=12,"Atinge","Não atinge"),"erro")),IF(AND(#REF!&lt;=69,#REF!&gt;=65),IF(#REF!="M",IF(CG41&gt;=12,"Atinge","Não atinge"),IF(#REF!="F",IF(CG41&gt;=11,"Atinge","Não atinge"),"erro")),IF(AND(#REF!&lt;=74,#REF!&gt;=70),IF(#REF!="M",IF(CG41&gt;=12,"Atinge","Não atinge"),IF(#REF!="F",IF(CG41&gt;=10,"Atinge","Não atinge"),"erro")),IF(AND(#REF!&lt;=79,#REF!&gt;=75),IF(#REF!="M",IF(CG41&gt;=11,"Atinge","Não atinge"),IF(#REF!="F",IF(CG41&gt;=10,"Atinge","Não atinge"),"erro")),IF(AND(#REF!&lt;=84,#REF!&gt;=80),IF(#REF!="M",IF(CG41&gt;=10,"Atinge","Não atinge"),IF(#REF!="F",IF(CG41&gt;=9,"Atinge","Não atinge"),"erro")),IF(AND(#REF!&lt;=89,#REF!&gt;=85),IF(#REF!="M",IF(CG41&gt;=8,"Atinge","Não atinge"),IF(#REF!="F",IF(CG41&gt;=8,"Atinge","Não atinge"),"erro")),IF(#REF!&gt;=90,IF(#REF!="M",IF(CG41&gt;=7,"Atinge","Não atinge"),IF(#REF!="F",IF(CG41&gt;=4,"Atinge","Não atinge"),"erro")),IF(AND(#REF!&lt;70,#REF!&gt;64),IF(#REF!="M",IF(CG41&lt;14,"Atinge","Não atinge"),IF(#REF!="F",IF(CG41&lt;12,"Atinge","Não atinge"),"erro")),""))))))))</f>
        <v>#REF!</v>
      </c>
      <c r="CI41" s="68"/>
      <c r="CJ41" s="10" t="e">
        <f>IF(AND(#REF!&lt;=69,#REF!&gt;=60),IF(#REF!="M",IF(CI41&lt;=8,"Atinge","Não atinge"),IF(#REF!="F",IF(CI41&lt;=8,"Atinge","Não atinge"),"erro")),IF(AND(#REF!&lt;=79,#REF!&gt;=70),IF(#REF!="M",IF(CI41&lt;=9,"Atinge","Não atinge"),IF(#REF!="F",IF(CI41&lt;=9,"Atinge","Não atinge"),"erro")),IF(#REF!&gt;=80,IF(#REF!="M",IF(CI41&lt;=10,"Atinge","Não atinge"),IF(#REF!="F",IF(CI41&lt;=11,"Atinge","Não atinge"),"erro")),"")))</f>
        <v>#REF!</v>
      </c>
      <c r="CK41" s="68"/>
      <c r="CL41" s="68"/>
      <c r="CM41" s="68"/>
      <c r="CN41" s="68"/>
      <c r="CO41" s="68"/>
      <c r="CP41" s="68"/>
      <c r="CQ41" s="68"/>
      <c r="CR41" s="9">
        <f t="shared" si="0"/>
        <v>0</v>
      </c>
      <c r="CS41" s="68"/>
      <c r="CT41" s="9" t="str">
        <f t="shared" si="3"/>
        <v>Não atinge</v>
      </c>
      <c r="CU41" s="69"/>
      <c r="CV41" s="9" t="str">
        <f t="shared" si="4"/>
        <v>Atinge</v>
      </c>
      <c r="CW41" s="115"/>
      <c r="CX41" s="70"/>
      <c r="CY41" s="70"/>
      <c r="CZ41" s="35">
        <f t="shared" si="5"/>
        <v>0</v>
      </c>
      <c r="DA41" s="58"/>
      <c r="DB41" s="68"/>
      <c r="DC41" s="10" t="e">
        <f>IF(AND(#REF!&lt;=64,#REF!&gt;=60),IF(#REF!="M",IF(DB41&gt;=14,"Atinge","Não atinge"),IF(#REF!="F",IF(DB41&gt;=12,"Atinge","Não atinge"),"erro")),IF(AND(#REF!&lt;=69,#REF!&gt;=65),IF(#REF!="M",IF(DB41&gt;=12,"Atinge","Não atinge"),IF(#REF!="F",IF(DB41&gt;=11,"Atinge","Não atinge"),"erro")),IF(AND(#REF!&lt;=74,#REF!&gt;=70),IF(#REF!="M",IF(DB41&gt;=12,"Atinge","Não atinge"),IF(#REF!="F",IF(DB41&gt;=10,"Atinge","Não atinge"),"erro")),IF(AND(#REF!&lt;=79,#REF!&gt;=75),IF(#REF!="M",IF(DB41&gt;=11,"Atinge","Não atinge"),IF(#REF!="F",IF(DB41&gt;=10,"Atinge","Não atinge"),"erro")),IF(AND(#REF!&lt;=84,#REF!&gt;=80),IF(#REF!="M",IF(DB41&gt;=10,"Atinge","Não atinge"),IF(#REF!="F",IF(DB41&gt;=9,"Atinge","Não atinge"),"erro")),IF(AND(#REF!&lt;=89,#REF!&gt;=85),IF(#REF!="M",IF(DB41&gt;=8,"Atinge","Não atinge"),IF(#REF!="F",IF(DB41&gt;=8,"Atinge","Não atinge"),"erro")),IF(#REF!&gt;=90,IF(#REF!="M",IF(DB41&gt;=7,"Atinge","Não atinge"),IF(#REF!="F",IF(DB41&gt;=4,"Atinge","Não atinge"),"erro")),IF(AND(#REF!&lt;70,#REF!&gt;64),IF(#REF!="M",IF(DB41&lt;14,"Atinge","Não atinge"),IF(#REF!="F",IF(DB41&lt;12,"Atinge","Não atinge"),"erro")),""))))))))</f>
        <v>#REF!</v>
      </c>
      <c r="DD41" s="68"/>
      <c r="DE41" s="10" t="e">
        <f>IF(AND(#REF!&lt;=69,#REF!&gt;=60),IF(#REF!="M",IF(DD41&lt;=8,"Atinge","Não atinge"),IF(#REF!="F",IF(DD41&lt;=8,"Atinge","Não atinge"),"erro")),IF(AND(#REF!&lt;=79,#REF!&gt;=70),IF(#REF!="M",IF(DD41&lt;=9,"Atinge","Não atinge"),IF(#REF!="F",IF(DD41&lt;=9,"Atinge","Não atinge"),"erro")),IF(#REF!&gt;=80,IF(#REF!="M",IF(DD41&lt;=10,"Atinge","Não atinge"),IF(#REF!="F",IF(DD41&lt;=11,"Atinge","Não atinge"),"erro")),"")))</f>
        <v>#REF!</v>
      </c>
      <c r="DF41" s="68"/>
      <c r="DG41" s="68"/>
      <c r="DH41" s="68"/>
      <c r="DI41" s="68"/>
      <c r="DJ41" s="68"/>
      <c r="DK41" s="68"/>
      <c r="DL41" s="68"/>
      <c r="DM41" s="9">
        <f t="shared" si="6"/>
        <v>0</v>
      </c>
      <c r="DN41" s="9" t="str">
        <f t="shared" si="9"/>
        <v>Não Atinge</v>
      </c>
      <c r="DO41" s="68"/>
      <c r="DP41" s="9" t="str">
        <f t="shared" si="7"/>
        <v>Não atinge</v>
      </c>
      <c r="DQ41" s="69"/>
      <c r="DR41" s="9" t="str">
        <f t="shared" si="8"/>
        <v>Atinge</v>
      </c>
      <c r="DS41" s="115"/>
      <c r="DT41" s="58"/>
      <c r="DU41" s="59"/>
      <c r="DV41" s="59"/>
      <c r="DW41" s="67"/>
      <c r="DX41" s="67"/>
      <c r="DY41" s="59"/>
      <c r="DZ41" s="67"/>
      <c r="EA41" s="59"/>
      <c r="EB41" s="59"/>
      <c r="EC41" s="59"/>
      <c r="ED41" s="59"/>
      <c r="EE41" s="59"/>
      <c r="EF41" s="67"/>
    </row>
    <row r="42" spans="1:138" s="5" customFormat="1" ht="24.95" customHeight="1">
      <c r="A42" s="9">
        <v>39</v>
      </c>
      <c r="B42" s="73" t="str">
        <f>'DADOS PESSOAIS'!B42</f>
        <v>(código)</v>
      </c>
      <c r="C42" s="58"/>
      <c r="D42" s="65"/>
      <c r="E42" s="65"/>
      <c r="F42" s="64"/>
      <c r="G42" s="59"/>
      <c r="H42" s="59"/>
      <c r="I42" s="67"/>
      <c r="J42" s="67"/>
      <c r="K42" s="59"/>
      <c r="L42" s="67"/>
      <c r="M42" s="59"/>
      <c r="N42" s="59"/>
      <c r="O42" s="59"/>
      <c r="P42" s="59"/>
      <c r="Q42" s="59"/>
      <c r="R42" s="67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67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9">
        <f t="shared" si="2"/>
        <v>0</v>
      </c>
      <c r="CG42" s="68"/>
      <c r="CH42" s="10" t="e">
        <f>IF(AND(#REF!&lt;=64,#REF!&gt;=60),IF(#REF!="M",IF(CG42&gt;=14,"Atinge","Não atinge"),IF(#REF!="F",IF(CG42&gt;=12,"Atinge","Não atinge"),"erro")),IF(AND(#REF!&lt;=69,#REF!&gt;=65),IF(#REF!="M",IF(CG42&gt;=12,"Atinge","Não atinge"),IF(#REF!="F",IF(CG42&gt;=11,"Atinge","Não atinge"),"erro")),IF(AND(#REF!&lt;=74,#REF!&gt;=70),IF(#REF!="M",IF(CG42&gt;=12,"Atinge","Não atinge"),IF(#REF!="F",IF(CG42&gt;=10,"Atinge","Não atinge"),"erro")),IF(AND(#REF!&lt;=79,#REF!&gt;=75),IF(#REF!="M",IF(CG42&gt;=11,"Atinge","Não atinge"),IF(#REF!="F",IF(CG42&gt;=10,"Atinge","Não atinge"),"erro")),IF(AND(#REF!&lt;=84,#REF!&gt;=80),IF(#REF!="M",IF(CG42&gt;=10,"Atinge","Não atinge"),IF(#REF!="F",IF(CG42&gt;=9,"Atinge","Não atinge"),"erro")),IF(AND(#REF!&lt;=89,#REF!&gt;=85),IF(#REF!="M",IF(CG42&gt;=8,"Atinge","Não atinge"),IF(#REF!="F",IF(CG42&gt;=8,"Atinge","Não atinge"),"erro")),IF(#REF!&gt;=90,IF(#REF!="M",IF(CG42&gt;=7,"Atinge","Não atinge"),IF(#REF!="F",IF(CG42&gt;=4,"Atinge","Não atinge"),"erro")),IF(AND(#REF!&lt;70,#REF!&gt;64),IF(#REF!="M",IF(CG42&lt;14,"Atinge","Não atinge"),IF(#REF!="F",IF(CG42&lt;12,"Atinge","Não atinge"),"erro")),""))))))))</f>
        <v>#REF!</v>
      </c>
      <c r="CI42" s="68"/>
      <c r="CJ42" s="10" t="e">
        <f>IF(AND(#REF!&lt;=69,#REF!&gt;=60),IF(#REF!="M",IF(CI42&lt;=8,"Atinge","Não atinge"),IF(#REF!="F",IF(CI42&lt;=8,"Atinge","Não atinge"),"erro")),IF(AND(#REF!&lt;=79,#REF!&gt;=70),IF(#REF!="M",IF(CI42&lt;=9,"Atinge","Não atinge"),IF(#REF!="F",IF(CI42&lt;=9,"Atinge","Não atinge"),"erro")),IF(#REF!&gt;=80,IF(#REF!="M",IF(CI42&lt;=10,"Atinge","Não atinge"),IF(#REF!="F",IF(CI42&lt;=11,"Atinge","Não atinge"),"erro")),"")))</f>
        <v>#REF!</v>
      </c>
      <c r="CK42" s="68"/>
      <c r="CL42" s="68"/>
      <c r="CM42" s="68"/>
      <c r="CN42" s="68"/>
      <c r="CO42" s="68"/>
      <c r="CP42" s="68"/>
      <c r="CQ42" s="68"/>
      <c r="CR42" s="9">
        <f t="shared" si="0"/>
        <v>0</v>
      </c>
      <c r="CS42" s="68"/>
      <c r="CT42" s="9" t="str">
        <f t="shared" si="3"/>
        <v>Não atinge</v>
      </c>
      <c r="CU42" s="69"/>
      <c r="CV42" s="9" t="str">
        <f t="shared" si="4"/>
        <v>Atinge</v>
      </c>
      <c r="CW42" s="115"/>
      <c r="CX42" s="70"/>
      <c r="CY42" s="70"/>
      <c r="CZ42" s="35">
        <f t="shared" si="5"/>
        <v>0</v>
      </c>
      <c r="DA42" s="58"/>
      <c r="DB42" s="68"/>
      <c r="DC42" s="10" t="e">
        <f>IF(AND(#REF!&lt;=64,#REF!&gt;=60),IF(#REF!="M",IF(DB42&gt;=14,"Atinge","Não atinge"),IF(#REF!="F",IF(DB42&gt;=12,"Atinge","Não atinge"),"erro")),IF(AND(#REF!&lt;=69,#REF!&gt;=65),IF(#REF!="M",IF(DB42&gt;=12,"Atinge","Não atinge"),IF(#REF!="F",IF(DB42&gt;=11,"Atinge","Não atinge"),"erro")),IF(AND(#REF!&lt;=74,#REF!&gt;=70),IF(#REF!="M",IF(DB42&gt;=12,"Atinge","Não atinge"),IF(#REF!="F",IF(DB42&gt;=10,"Atinge","Não atinge"),"erro")),IF(AND(#REF!&lt;=79,#REF!&gt;=75),IF(#REF!="M",IF(DB42&gt;=11,"Atinge","Não atinge"),IF(#REF!="F",IF(DB42&gt;=10,"Atinge","Não atinge"),"erro")),IF(AND(#REF!&lt;=84,#REF!&gt;=80),IF(#REF!="M",IF(DB42&gt;=10,"Atinge","Não atinge"),IF(#REF!="F",IF(DB42&gt;=9,"Atinge","Não atinge"),"erro")),IF(AND(#REF!&lt;=89,#REF!&gt;=85),IF(#REF!="M",IF(DB42&gt;=8,"Atinge","Não atinge"),IF(#REF!="F",IF(DB42&gt;=8,"Atinge","Não atinge"),"erro")),IF(#REF!&gt;=90,IF(#REF!="M",IF(DB42&gt;=7,"Atinge","Não atinge"),IF(#REF!="F",IF(DB42&gt;=4,"Atinge","Não atinge"),"erro")),IF(AND(#REF!&lt;70,#REF!&gt;64),IF(#REF!="M",IF(DB42&lt;14,"Atinge","Não atinge"),IF(#REF!="F",IF(DB42&lt;12,"Atinge","Não atinge"),"erro")),""))))))))</f>
        <v>#REF!</v>
      </c>
      <c r="DD42" s="68"/>
      <c r="DE42" s="10" t="e">
        <f>IF(AND(#REF!&lt;=69,#REF!&gt;=60),IF(#REF!="M",IF(DD42&lt;=8,"Atinge","Não atinge"),IF(#REF!="F",IF(DD42&lt;=8,"Atinge","Não atinge"),"erro")),IF(AND(#REF!&lt;=79,#REF!&gt;=70),IF(#REF!="M",IF(DD42&lt;=9,"Atinge","Não atinge"),IF(#REF!="F",IF(DD42&lt;=9,"Atinge","Não atinge"),"erro")),IF(#REF!&gt;=80,IF(#REF!="M",IF(DD42&lt;=10,"Atinge","Não atinge"),IF(#REF!="F",IF(DD42&lt;=11,"Atinge","Não atinge"),"erro")),"")))</f>
        <v>#REF!</v>
      </c>
      <c r="DF42" s="68"/>
      <c r="DG42" s="68"/>
      <c r="DH42" s="68"/>
      <c r="DI42" s="68"/>
      <c r="DJ42" s="68"/>
      <c r="DK42" s="68"/>
      <c r="DL42" s="68"/>
      <c r="DM42" s="9">
        <f t="shared" si="6"/>
        <v>0</v>
      </c>
      <c r="DN42" s="9" t="str">
        <f t="shared" si="9"/>
        <v>Não Atinge</v>
      </c>
      <c r="DO42" s="68"/>
      <c r="DP42" s="9" t="str">
        <f t="shared" si="7"/>
        <v>Não atinge</v>
      </c>
      <c r="DQ42" s="69"/>
      <c r="DR42" s="9" t="str">
        <f t="shared" si="8"/>
        <v>Atinge</v>
      </c>
      <c r="DS42" s="115"/>
      <c r="DT42" s="58"/>
      <c r="DU42" s="59"/>
      <c r="DV42" s="59"/>
      <c r="DW42" s="67"/>
      <c r="DX42" s="67"/>
      <c r="DY42" s="59"/>
      <c r="DZ42" s="67"/>
      <c r="EA42" s="59"/>
      <c r="EB42" s="59"/>
      <c r="EC42" s="59"/>
      <c r="ED42" s="59"/>
      <c r="EE42" s="59"/>
      <c r="EF42" s="67"/>
      <c r="EH42" s="6"/>
    </row>
    <row r="43" spans="1:138" s="5" customFormat="1" ht="24.95" customHeight="1">
      <c r="A43" s="9">
        <v>40</v>
      </c>
      <c r="B43" s="73" t="str">
        <f>'DADOS PESSOAIS'!B43</f>
        <v>(código)</v>
      </c>
      <c r="C43" s="58"/>
      <c r="D43" s="65"/>
      <c r="E43" s="65"/>
      <c r="F43" s="64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67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9">
        <f t="shared" si="2"/>
        <v>0</v>
      </c>
      <c r="CG43" s="68"/>
      <c r="CH43" s="10" t="e">
        <f>IF(AND(#REF!&lt;=64,#REF!&gt;=60),IF(#REF!="M",IF(CG43&gt;=14,"Atinge","Não atinge"),IF(#REF!="F",IF(CG43&gt;=12,"Atinge","Não atinge"),"erro")),IF(AND(#REF!&lt;=69,#REF!&gt;=65),IF(#REF!="M",IF(CG43&gt;=12,"Atinge","Não atinge"),IF(#REF!="F",IF(CG43&gt;=11,"Atinge","Não atinge"),"erro")),IF(AND(#REF!&lt;=74,#REF!&gt;=70),IF(#REF!="M",IF(CG43&gt;=12,"Atinge","Não atinge"),IF(#REF!="F",IF(CG43&gt;=10,"Atinge","Não atinge"),"erro")),IF(AND(#REF!&lt;=79,#REF!&gt;=75),IF(#REF!="M",IF(CG43&gt;=11,"Atinge","Não atinge"),IF(#REF!="F",IF(CG43&gt;=10,"Atinge","Não atinge"),"erro")),IF(AND(#REF!&lt;=84,#REF!&gt;=80),IF(#REF!="M",IF(CG43&gt;=10,"Atinge","Não atinge"),IF(#REF!="F",IF(CG43&gt;=9,"Atinge","Não atinge"),"erro")),IF(AND(#REF!&lt;=89,#REF!&gt;=85),IF(#REF!="M",IF(CG43&gt;=8,"Atinge","Não atinge"),IF(#REF!="F",IF(CG43&gt;=8,"Atinge","Não atinge"),"erro")),IF(#REF!&gt;=90,IF(#REF!="M",IF(CG43&gt;=7,"Atinge","Não atinge"),IF(#REF!="F",IF(CG43&gt;=4,"Atinge","Não atinge"),"erro")),IF(AND(#REF!&lt;70,#REF!&gt;64),IF(#REF!="M",IF(CG43&lt;14,"Atinge","Não atinge"),IF(#REF!="F",IF(CG43&lt;12,"Atinge","Não atinge"),"erro")),""))))))))</f>
        <v>#REF!</v>
      </c>
      <c r="CI43" s="68"/>
      <c r="CJ43" s="10" t="e">
        <f>IF(AND(#REF!&lt;=69,#REF!&gt;=60),IF(#REF!="M",IF(CI43&lt;=8,"Atinge","Não atinge"),IF(#REF!="F",IF(CI43&lt;=8,"Atinge","Não atinge"),"erro")),IF(AND(#REF!&lt;=79,#REF!&gt;=70),IF(#REF!="M",IF(CI43&lt;=9,"Atinge","Não atinge"),IF(#REF!="F",IF(CI43&lt;=9,"Atinge","Não atinge"),"erro")),IF(#REF!&gt;=80,IF(#REF!="M",IF(CI43&lt;=10,"Atinge","Não atinge"),IF(#REF!="F",IF(CI43&lt;=11,"Atinge","Não atinge"),"erro")),"")))</f>
        <v>#REF!</v>
      </c>
      <c r="CK43" s="68"/>
      <c r="CL43" s="68"/>
      <c r="CM43" s="68"/>
      <c r="CN43" s="68"/>
      <c r="CO43" s="68"/>
      <c r="CP43" s="68"/>
      <c r="CQ43" s="68"/>
      <c r="CR43" s="9">
        <f t="shared" si="0"/>
        <v>0</v>
      </c>
      <c r="CS43" s="68"/>
      <c r="CT43" s="9" t="str">
        <f t="shared" si="3"/>
        <v>Não atinge</v>
      </c>
      <c r="CU43" s="69"/>
      <c r="CV43" s="9" t="str">
        <f t="shared" si="4"/>
        <v>Atinge</v>
      </c>
      <c r="CW43" s="115"/>
      <c r="CX43" s="70"/>
      <c r="CY43" s="70"/>
      <c r="CZ43" s="35">
        <f t="shared" si="5"/>
        <v>0</v>
      </c>
      <c r="DA43" s="58"/>
      <c r="DB43" s="68"/>
      <c r="DC43" s="10" t="e">
        <f>IF(AND(#REF!&lt;=64,#REF!&gt;=60),IF(#REF!="M",IF(DB43&gt;=14,"Atinge","Não atinge"),IF(#REF!="F",IF(DB43&gt;=12,"Atinge","Não atinge"),"erro")),IF(AND(#REF!&lt;=69,#REF!&gt;=65),IF(#REF!="M",IF(DB43&gt;=12,"Atinge","Não atinge"),IF(#REF!="F",IF(DB43&gt;=11,"Atinge","Não atinge"),"erro")),IF(AND(#REF!&lt;=74,#REF!&gt;=70),IF(#REF!="M",IF(DB43&gt;=12,"Atinge","Não atinge"),IF(#REF!="F",IF(DB43&gt;=10,"Atinge","Não atinge"),"erro")),IF(AND(#REF!&lt;=79,#REF!&gt;=75),IF(#REF!="M",IF(DB43&gt;=11,"Atinge","Não atinge"),IF(#REF!="F",IF(DB43&gt;=10,"Atinge","Não atinge"),"erro")),IF(AND(#REF!&lt;=84,#REF!&gt;=80),IF(#REF!="M",IF(DB43&gt;=10,"Atinge","Não atinge"),IF(#REF!="F",IF(DB43&gt;=9,"Atinge","Não atinge"),"erro")),IF(AND(#REF!&lt;=89,#REF!&gt;=85),IF(#REF!="M",IF(DB43&gt;=8,"Atinge","Não atinge"),IF(#REF!="F",IF(DB43&gt;=8,"Atinge","Não atinge"),"erro")),IF(#REF!&gt;=90,IF(#REF!="M",IF(DB43&gt;=7,"Atinge","Não atinge"),IF(#REF!="F",IF(DB43&gt;=4,"Atinge","Não atinge"),"erro")),IF(AND(#REF!&lt;70,#REF!&gt;64),IF(#REF!="M",IF(DB43&lt;14,"Atinge","Não atinge"),IF(#REF!="F",IF(DB43&lt;12,"Atinge","Não atinge"),"erro")),""))))))))</f>
        <v>#REF!</v>
      </c>
      <c r="DD43" s="68"/>
      <c r="DE43" s="10" t="e">
        <f>IF(AND(#REF!&lt;=69,#REF!&gt;=60),IF(#REF!="M",IF(DD43&lt;=8,"Atinge","Não atinge"),IF(#REF!="F",IF(DD43&lt;=8,"Atinge","Não atinge"),"erro")),IF(AND(#REF!&lt;=79,#REF!&gt;=70),IF(#REF!="M",IF(DD43&lt;=9,"Atinge","Não atinge"),IF(#REF!="F",IF(DD43&lt;=9,"Atinge","Não atinge"),"erro")),IF(#REF!&gt;=80,IF(#REF!="M",IF(DD43&lt;=10,"Atinge","Não atinge"),IF(#REF!="F",IF(DD43&lt;=11,"Atinge","Não atinge"),"erro")),"")))</f>
        <v>#REF!</v>
      </c>
      <c r="DF43" s="68"/>
      <c r="DG43" s="68"/>
      <c r="DH43" s="68"/>
      <c r="DI43" s="68"/>
      <c r="DJ43" s="68"/>
      <c r="DK43" s="68"/>
      <c r="DL43" s="68"/>
      <c r="DM43" s="9">
        <f t="shared" si="6"/>
        <v>0</v>
      </c>
      <c r="DN43" s="9" t="str">
        <f t="shared" si="9"/>
        <v>Não Atinge</v>
      </c>
      <c r="DO43" s="68"/>
      <c r="DP43" s="9" t="str">
        <f t="shared" si="7"/>
        <v>Não atinge</v>
      </c>
      <c r="DQ43" s="69"/>
      <c r="DR43" s="9" t="str">
        <f t="shared" si="8"/>
        <v>Atinge</v>
      </c>
      <c r="DS43" s="115"/>
      <c r="DT43" s="58"/>
      <c r="DU43" s="59"/>
      <c r="DV43" s="59"/>
      <c r="DW43" s="67"/>
      <c r="DX43" s="67"/>
      <c r="DY43" s="59"/>
      <c r="DZ43" s="67"/>
      <c r="EA43" s="59"/>
      <c r="EB43" s="59"/>
      <c r="EC43" s="59"/>
      <c r="ED43" s="59"/>
      <c r="EE43" s="59"/>
      <c r="EF43" s="67"/>
    </row>
    <row r="44" spans="1:138" s="5" customFormat="1" ht="24.95" customHeight="1">
      <c r="A44" s="9">
        <v>41</v>
      </c>
      <c r="B44" s="73" t="str">
        <f>'DADOS PESSOAIS'!B44</f>
        <v>(código)</v>
      </c>
      <c r="C44" s="58"/>
      <c r="D44" s="65"/>
      <c r="E44" s="65"/>
      <c r="F44" s="64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67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9">
        <f t="shared" si="2"/>
        <v>0</v>
      </c>
      <c r="CG44" s="68"/>
      <c r="CH44" s="10" t="e">
        <f>IF(AND(#REF!&lt;=64,#REF!&gt;=60),IF(#REF!="M",IF(CG44&gt;=14,"Atinge","Não atinge"),IF(#REF!="F",IF(CG44&gt;=12,"Atinge","Não atinge"),"erro")),IF(AND(#REF!&lt;=69,#REF!&gt;=65),IF(#REF!="M",IF(CG44&gt;=12,"Atinge","Não atinge"),IF(#REF!="F",IF(CG44&gt;=11,"Atinge","Não atinge"),"erro")),IF(AND(#REF!&lt;=74,#REF!&gt;=70),IF(#REF!="M",IF(CG44&gt;=12,"Atinge","Não atinge"),IF(#REF!="F",IF(CG44&gt;=10,"Atinge","Não atinge"),"erro")),IF(AND(#REF!&lt;=79,#REF!&gt;=75),IF(#REF!="M",IF(CG44&gt;=11,"Atinge","Não atinge"),IF(#REF!="F",IF(CG44&gt;=10,"Atinge","Não atinge"),"erro")),IF(AND(#REF!&lt;=84,#REF!&gt;=80),IF(#REF!="M",IF(CG44&gt;=10,"Atinge","Não atinge"),IF(#REF!="F",IF(CG44&gt;=9,"Atinge","Não atinge"),"erro")),IF(AND(#REF!&lt;=89,#REF!&gt;=85),IF(#REF!="M",IF(CG44&gt;=8,"Atinge","Não atinge"),IF(#REF!="F",IF(CG44&gt;=8,"Atinge","Não atinge"),"erro")),IF(#REF!&gt;=90,IF(#REF!="M",IF(CG44&gt;=7,"Atinge","Não atinge"),IF(#REF!="F",IF(CG44&gt;=4,"Atinge","Não atinge"),"erro")),IF(AND(#REF!&lt;70,#REF!&gt;64),IF(#REF!="M",IF(CG44&lt;14,"Atinge","Não atinge"),IF(#REF!="F",IF(CG44&lt;12,"Atinge","Não atinge"),"erro")),""))))))))</f>
        <v>#REF!</v>
      </c>
      <c r="CI44" s="68"/>
      <c r="CJ44" s="10" t="e">
        <f>IF(AND(#REF!&lt;=69,#REF!&gt;=60),IF(#REF!="M",IF(CI44&lt;=8,"Atinge","Não atinge"),IF(#REF!="F",IF(CI44&lt;=8,"Atinge","Não atinge"),"erro")),IF(AND(#REF!&lt;=79,#REF!&gt;=70),IF(#REF!="M",IF(CI44&lt;=9,"Atinge","Não atinge"),IF(#REF!="F",IF(CI44&lt;=9,"Atinge","Não atinge"),"erro")),IF(#REF!&gt;=80,IF(#REF!="M",IF(CI44&lt;=10,"Atinge","Não atinge"),IF(#REF!="F",IF(CI44&lt;=11,"Atinge","Não atinge"),"erro")),"")))</f>
        <v>#REF!</v>
      </c>
      <c r="CK44" s="68"/>
      <c r="CL44" s="68"/>
      <c r="CM44" s="68"/>
      <c r="CN44" s="68"/>
      <c r="CO44" s="68"/>
      <c r="CP44" s="68"/>
      <c r="CQ44" s="68"/>
      <c r="CR44" s="9">
        <f t="shared" si="0"/>
        <v>0</v>
      </c>
      <c r="CS44" s="68"/>
      <c r="CT44" s="9" t="str">
        <f t="shared" si="3"/>
        <v>Não atinge</v>
      </c>
      <c r="CU44" s="69"/>
      <c r="CV44" s="9" t="str">
        <f t="shared" si="4"/>
        <v>Atinge</v>
      </c>
      <c r="CW44" s="115"/>
      <c r="CX44" s="70"/>
      <c r="CY44" s="70"/>
      <c r="CZ44" s="35">
        <f t="shared" si="5"/>
        <v>0</v>
      </c>
      <c r="DA44" s="58"/>
      <c r="DB44" s="68"/>
      <c r="DC44" s="10" t="e">
        <f>IF(AND(#REF!&lt;=64,#REF!&gt;=60),IF(#REF!="M",IF(DB44&gt;=14,"Atinge","Não atinge"),IF(#REF!="F",IF(DB44&gt;=12,"Atinge","Não atinge"),"erro")),IF(AND(#REF!&lt;=69,#REF!&gt;=65),IF(#REF!="M",IF(DB44&gt;=12,"Atinge","Não atinge"),IF(#REF!="F",IF(DB44&gt;=11,"Atinge","Não atinge"),"erro")),IF(AND(#REF!&lt;=74,#REF!&gt;=70),IF(#REF!="M",IF(DB44&gt;=12,"Atinge","Não atinge"),IF(#REF!="F",IF(DB44&gt;=10,"Atinge","Não atinge"),"erro")),IF(AND(#REF!&lt;=79,#REF!&gt;=75),IF(#REF!="M",IF(DB44&gt;=11,"Atinge","Não atinge"),IF(#REF!="F",IF(DB44&gt;=10,"Atinge","Não atinge"),"erro")),IF(AND(#REF!&lt;=84,#REF!&gt;=80),IF(#REF!="M",IF(DB44&gt;=10,"Atinge","Não atinge"),IF(#REF!="F",IF(DB44&gt;=9,"Atinge","Não atinge"),"erro")),IF(AND(#REF!&lt;=89,#REF!&gt;=85),IF(#REF!="M",IF(DB44&gt;=8,"Atinge","Não atinge"),IF(#REF!="F",IF(DB44&gt;=8,"Atinge","Não atinge"),"erro")),IF(#REF!&gt;=90,IF(#REF!="M",IF(DB44&gt;=7,"Atinge","Não atinge"),IF(#REF!="F",IF(DB44&gt;=4,"Atinge","Não atinge"),"erro")),IF(AND(#REF!&lt;70,#REF!&gt;64),IF(#REF!="M",IF(DB44&lt;14,"Atinge","Não atinge"),IF(#REF!="F",IF(DB44&lt;12,"Atinge","Não atinge"),"erro")),""))))))))</f>
        <v>#REF!</v>
      </c>
      <c r="DD44" s="68"/>
      <c r="DE44" s="10" t="e">
        <f>IF(AND(#REF!&lt;=69,#REF!&gt;=60),IF(#REF!="M",IF(DD44&lt;=8,"Atinge","Não atinge"),IF(#REF!="F",IF(DD44&lt;=8,"Atinge","Não atinge"),"erro")),IF(AND(#REF!&lt;=79,#REF!&gt;=70),IF(#REF!="M",IF(DD44&lt;=9,"Atinge","Não atinge"),IF(#REF!="F",IF(DD44&lt;=9,"Atinge","Não atinge"),"erro")),IF(#REF!&gt;=80,IF(#REF!="M",IF(DD44&lt;=10,"Atinge","Não atinge"),IF(#REF!="F",IF(DD44&lt;=11,"Atinge","Não atinge"),"erro")),"")))</f>
        <v>#REF!</v>
      </c>
      <c r="DF44" s="68"/>
      <c r="DG44" s="68"/>
      <c r="DH44" s="68"/>
      <c r="DI44" s="68"/>
      <c r="DJ44" s="68"/>
      <c r="DK44" s="68"/>
      <c r="DL44" s="68"/>
      <c r="DM44" s="9">
        <f t="shared" si="6"/>
        <v>0</v>
      </c>
      <c r="DN44" s="9" t="str">
        <f t="shared" si="9"/>
        <v>Não Atinge</v>
      </c>
      <c r="DO44" s="68"/>
      <c r="DP44" s="9" t="str">
        <f t="shared" si="7"/>
        <v>Não atinge</v>
      </c>
      <c r="DQ44" s="69"/>
      <c r="DR44" s="9" t="str">
        <f t="shared" si="8"/>
        <v>Atinge</v>
      </c>
      <c r="DS44" s="115"/>
      <c r="DT44" s="58"/>
      <c r="DU44" s="59"/>
      <c r="DV44" s="59"/>
      <c r="DW44" s="67"/>
      <c r="DX44" s="67"/>
      <c r="DY44" s="59"/>
      <c r="DZ44" s="67"/>
      <c r="EA44" s="59"/>
      <c r="EB44" s="59"/>
      <c r="EC44" s="59"/>
      <c r="ED44" s="59"/>
      <c r="EE44" s="59"/>
      <c r="EF44" s="67"/>
    </row>
    <row r="45" spans="1:138" s="5" customFormat="1" ht="24.95" customHeight="1">
      <c r="A45" s="9">
        <v>42</v>
      </c>
      <c r="B45" s="73" t="str">
        <f>'DADOS PESSOAIS'!B45</f>
        <v>(código)</v>
      </c>
      <c r="C45" s="58"/>
      <c r="D45" s="65"/>
      <c r="E45" s="65"/>
      <c r="F45" s="64"/>
      <c r="G45" s="59"/>
      <c r="H45" s="59"/>
      <c r="I45" s="67"/>
      <c r="J45" s="67"/>
      <c r="K45" s="59"/>
      <c r="L45" s="67"/>
      <c r="M45" s="59"/>
      <c r="N45" s="59"/>
      <c r="O45" s="59"/>
      <c r="P45" s="59"/>
      <c r="Q45" s="59"/>
      <c r="R45" s="67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67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9">
        <f t="shared" si="2"/>
        <v>0</v>
      </c>
      <c r="CG45" s="68"/>
      <c r="CH45" s="10" t="e">
        <f>IF(AND(#REF!&lt;=64,#REF!&gt;=60),IF(#REF!="M",IF(CG45&gt;=14,"Atinge","Não atinge"),IF(#REF!="F",IF(CG45&gt;=12,"Atinge","Não atinge"),"erro")),IF(AND(#REF!&lt;=69,#REF!&gt;=65),IF(#REF!="M",IF(CG45&gt;=12,"Atinge","Não atinge"),IF(#REF!="F",IF(CG45&gt;=11,"Atinge","Não atinge"),"erro")),IF(AND(#REF!&lt;=74,#REF!&gt;=70),IF(#REF!="M",IF(CG45&gt;=12,"Atinge","Não atinge"),IF(#REF!="F",IF(CG45&gt;=10,"Atinge","Não atinge"),"erro")),IF(AND(#REF!&lt;=79,#REF!&gt;=75),IF(#REF!="M",IF(CG45&gt;=11,"Atinge","Não atinge"),IF(#REF!="F",IF(CG45&gt;=10,"Atinge","Não atinge"),"erro")),IF(AND(#REF!&lt;=84,#REF!&gt;=80),IF(#REF!="M",IF(CG45&gt;=10,"Atinge","Não atinge"),IF(#REF!="F",IF(CG45&gt;=9,"Atinge","Não atinge"),"erro")),IF(AND(#REF!&lt;=89,#REF!&gt;=85),IF(#REF!="M",IF(CG45&gt;=8,"Atinge","Não atinge"),IF(#REF!="F",IF(CG45&gt;=8,"Atinge","Não atinge"),"erro")),IF(#REF!&gt;=90,IF(#REF!="M",IF(CG45&gt;=7,"Atinge","Não atinge"),IF(#REF!="F",IF(CG45&gt;=4,"Atinge","Não atinge"),"erro")),IF(AND(#REF!&lt;70,#REF!&gt;64),IF(#REF!="M",IF(CG45&lt;14,"Atinge","Não atinge"),IF(#REF!="F",IF(CG45&lt;12,"Atinge","Não atinge"),"erro")),""))))))))</f>
        <v>#REF!</v>
      </c>
      <c r="CI45" s="68"/>
      <c r="CJ45" s="10" t="e">
        <f>IF(AND(#REF!&lt;=69,#REF!&gt;=60),IF(#REF!="M",IF(CI45&lt;=8,"Atinge","Não atinge"),IF(#REF!="F",IF(CI45&lt;=8,"Atinge","Não atinge"),"erro")),IF(AND(#REF!&lt;=79,#REF!&gt;=70),IF(#REF!="M",IF(CI45&lt;=9,"Atinge","Não atinge"),IF(#REF!="F",IF(CI45&lt;=9,"Atinge","Não atinge"),"erro")),IF(#REF!&gt;=80,IF(#REF!="M",IF(CI45&lt;=10,"Atinge","Não atinge"),IF(#REF!="F",IF(CI45&lt;=11,"Atinge","Não atinge"),"erro")),"")))</f>
        <v>#REF!</v>
      </c>
      <c r="CK45" s="68"/>
      <c r="CL45" s="68"/>
      <c r="CM45" s="68"/>
      <c r="CN45" s="68"/>
      <c r="CO45" s="68"/>
      <c r="CP45" s="68"/>
      <c r="CQ45" s="68"/>
      <c r="CR45" s="9">
        <f t="shared" si="0"/>
        <v>0</v>
      </c>
      <c r="CS45" s="68"/>
      <c r="CT45" s="9" t="str">
        <f t="shared" si="3"/>
        <v>Não atinge</v>
      </c>
      <c r="CU45" s="69"/>
      <c r="CV45" s="9" t="str">
        <f t="shared" si="4"/>
        <v>Atinge</v>
      </c>
      <c r="CW45" s="115"/>
      <c r="CX45" s="70"/>
      <c r="CY45" s="70"/>
      <c r="CZ45" s="35">
        <f t="shared" si="5"/>
        <v>0</v>
      </c>
      <c r="DA45" s="58"/>
      <c r="DB45" s="68"/>
      <c r="DC45" s="10" t="e">
        <f>IF(AND(#REF!&lt;=64,#REF!&gt;=60),IF(#REF!="M",IF(DB45&gt;=14,"Atinge","Não atinge"),IF(#REF!="F",IF(DB45&gt;=12,"Atinge","Não atinge"),"erro")),IF(AND(#REF!&lt;=69,#REF!&gt;=65),IF(#REF!="M",IF(DB45&gt;=12,"Atinge","Não atinge"),IF(#REF!="F",IF(DB45&gt;=11,"Atinge","Não atinge"),"erro")),IF(AND(#REF!&lt;=74,#REF!&gt;=70),IF(#REF!="M",IF(DB45&gt;=12,"Atinge","Não atinge"),IF(#REF!="F",IF(DB45&gt;=10,"Atinge","Não atinge"),"erro")),IF(AND(#REF!&lt;=79,#REF!&gt;=75),IF(#REF!="M",IF(DB45&gt;=11,"Atinge","Não atinge"),IF(#REF!="F",IF(DB45&gt;=10,"Atinge","Não atinge"),"erro")),IF(AND(#REF!&lt;=84,#REF!&gt;=80),IF(#REF!="M",IF(DB45&gt;=10,"Atinge","Não atinge"),IF(#REF!="F",IF(DB45&gt;=9,"Atinge","Não atinge"),"erro")),IF(AND(#REF!&lt;=89,#REF!&gt;=85),IF(#REF!="M",IF(DB45&gt;=8,"Atinge","Não atinge"),IF(#REF!="F",IF(DB45&gt;=8,"Atinge","Não atinge"),"erro")),IF(#REF!&gt;=90,IF(#REF!="M",IF(DB45&gt;=7,"Atinge","Não atinge"),IF(#REF!="F",IF(DB45&gt;=4,"Atinge","Não atinge"),"erro")),IF(AND(#REF!&lt;70,#REF!&gt;64),IF(#REF!="M",IF(DB45&lt;14,"Atinge","Não atinge"),IF(#REF!="F",IF(DB45&lt;12,"Atinge","Não atinge"),"erro")),""))))))))</f>
        <v>#REF!</v>
      </c>
      <c r="DD45" s="68"/>
      <c r="DE45" s="10" t="e">
        <f>IF(AND(#REF!&lt;=69,#REF!&gt;=60),IF(#REF!="M",IF(DD45&lt;=8,"Atinge","Não atinge"),IF(#REF!="F",IF(DD45&lt;=8,"Atinge","Não atinge"),"erro")),IF(AND(#REF!&lt;=79,#REF!&gt;=70),IF(#REF!="M",IF(DD45&lt;=9,"Atinge","Não atinge"),IF(#REF!="F",IF(DD45&lt;=9,"Atinge","Não atinge"),"erro")),IF(#REF!&gt;=80,IF(#REF!="M",IF(DD45&lt;=10,"Atinge","Não atinge"),IF(#REF!="F",IF(DD45&lt;=11,"Atinge","Não atinge"),"erro")),"")))</f>
        <v>#REF!</v>
      </c>
      <c r="DF45" s="68"/>
      <c r="DG45" s="68"/>
      <c r="DH45" s="68"/>
      <c r="DI45" s="68"/>
      <c r="DJ45" s="68"/>
      <c r="DK45" s="68"/>
      <c r="DL45" s="68"/>
      <c r="DM45" s="9">
        <f t="shared" si="6"/>
        <v>0</v>
      </c>
      <c r="DN45" s="9" t="str">
        <f t="shared" si="9"/>
        <v>Não Atinge</v>
      </c>
      <c r="DO45" s="68"/>
      <c r="DP45" s="9" t="str">
        <f t="shared" si="7"/>
        <v>Não atinge</v>
      </c>
      <c r="DQ45" s="69"/>
      <c r="DR45" s="9" t="str">
        <f t="shared" si="8"/>
        <v>Atinge</v>
      </c>
      <c r="DS45" s="115"/>
      <c r="DT45" s="58"/>
      <c r="DU45" s="59"/>
      <c r="DV45" s="59"/>
      <c r="DW45" s="67"/>
      <c r="DX45" s="67"/>
      <c r="DY45" s="59"/>
      <c r="DZ45" s="67"/>
      <c r="EA45" s="59"/>
      <c r="EB45" s="59"/>
      <c r="EC45" s="59"/>
      <c r="ED45" s="59"/>
      <c r="EE45" s="59"/>
      <c r="EF45" s="67"/>
    </row>
    <row r="46" spans="1:138" s="5" customFormat="1" ht="24.95" customHeight="1">
      <c r="A46" s="9">
        <v>43</v>
      </c>
      <c r="B46" s="73" t="str">
        <f>'DADOS PESSOAIS'!B46</f>
        <v>(código)</v>
      </c>
      <c r="C46" s="58"/>
      <c r="D46" s="65"/>
      <c r="E46" s="65"/>
      <c r="F46" s="64"/>
      <c r="G46" s="59"/>
      <c r="H46" s="59"/>
      <c r="I46" s="67"/>
      <c r="J46" s="67"/>
      <c r="K46" s="59"/>
      <c r="L46" s="67"/>
      <c r="M46" s="59"/>
      <c r="N46" s="59"/>
      <c r="O46" s="59"/>
      <c r="P46" s="59"/>
      <c r="Q46" s="59"/>
      <c r="R46" s="67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67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9">
        <f t="shared" si="2"/>
        <v>0</v>
      </c>
      <c r="CG46" s="68"/>
      <c r="CH46" s="10" t="e">
        <f>IF(AND(#REF!&lt;=64,#REF!&gt;=60),IF(#REF!="M",IF(CG46&gt;=14,"Atinge","Não atinge"),IF(#REF!="F",IF(CG46&gt;=12,"Atinge","Não atinge"),"erro")),IF(AND(#REF!&lt;=69,#REF!&gt;=65),IF(#REF!="M",IF(CG46&gt;=12,"Atinge","Não atinge"),IF(#REF!="F",IF(CG46&gt;=11,"Atinge","Não atinge"),"erro")),IF(AND(#REF!&lt;=74,#REF!&gt;=70),IF(#REF!="M",IF(CG46&gt;=12,"Atinge","Não atinge"),IF(#REF!="F",IF(CG46&gt;=10,"Atinge","Não atinge"),"erro")),IF(AND(#REF!&lt;=79,#REF!&gt;=75),IF(#REF!="M",IF(CG46&gt;=11,"Atinge","Não atinge"),IF(#REF!="F",IF(CG46&gt;=10,"Atinge","Não atinge"),"erro")),IF(AND(#REF!&lt;=84,#REF!&gt;=80),IF(#REF!="M",IF(CG46&gt;=10,"Atinge","Não atinge"),IF(#REF!="F",IF(CG46&gt;=9,"Atinge","Não atinge"),"erro")),IF(AND(#REF!&lt;=89,#REF!&gt;=85),IF(#REF!="M",IF(CG46&gt;=8,"Atinge","Não atinge"),IF(#REF!="F",IF(CG46&gt;=8,"Atinge","Não atinge"),"erro")),IF(#REF!&gt;=90,IF(#REF!="M",IF(CG46&gt;=7,"Atinge","Não atinge"),IF(#REF!="F",IF(CG46&gt;=4,"Atinge","Não atinge"),"erro")),IF(AND(#REF!&lt;70,#REF!&gt;64),IF(#REF!="M",IF(CG46&lt;14,"Atinge","Não atinge"),IF(#REF!="F",IF(CG46&lt;12,"Atinge","Não atinge"),"erro")),""))))))))</f>
        <v>#REF!</v>
      </c>
      <c r="CI46" s="68"/>
      <c r="CJ46" s="10" t="e">
        <f>IF(AND(#REF!&lt;=69,#REF!&gt;=60),IF(#REF!="M",IF(CI46&lt;=8,"Atinge","Não atinge"),IF(#REF!="F",IF(CI46&lt;=8,"Atinge","Não atinge"),"erro")),IF(AND(#REF!&lt;=79,#REF!&gt;=70),IF(#REF!="M",IF(CI46&lt;=9,"Atinge","Não atinge"),IF(#REF!="F",IF(CI46&lt;=9,"Atinge","Não atinge"),"erro")),IF(#REF!&gt;=80,IF(#REF!="M",IF(CI46&lt;=10,"Atinge","Não atinge"),IF(#REF!="F",IF(CI46&lt;=11,"Atinge","Não atinge"),"erro")),"")))</f>
        <v>#REF!</v>
      </c>
      <c r="CK46" s="68"/>
      <c r="CL46" s="68"/>
      <c r="CM46" s="68"/>
      <c r="CN46" s="68"/>
      <c r="CO46" s="68"/>
      <c r="CP46" s="68"/>
      <c r="CQ46" s="68"/>
      <c r="CR46" s="9">
        <f t="shared" si="0"/>
        <v>0</v>
      </c>
      <c r="CS46" s="68"/>
      <c r="CT46" s="9" t="str">
        <f t="shared" si="3"/>
        <v>Não atinge</v>
      </c>
      <c r="CU46" s="69"/>
      <c r="CV46" s="9" t="str">
        <f t="shared" si="4"/>
        <v>Atinge</v>
      </c>
      <c r="CW46" s="115"/>
      <c r="CX46" s="70"/>
      <c r="CY46" s="70"/>
      <c r="CZ46" s="35">
        <f t="shared" si="5"/>
        <v>0</v>
      </c>
      <c r="DA46" s="58"/>
      <c r="DB46" s="68"/>
      <c r="DC46" s="10" t="e">
        <f>IF(AND(#REF!&lt;=64,#REF!&gt;=60),IF(#REF!="M",IF(DB46&gt;=14,"Atinge","Não atinge"),IF(#REF!="F",IF(DB46&gt;=12,"Atinge","Não atinge"),"erro")),IF(AND(#REF!&lt;=69,#REF!&gt;=65),IF(#REF!="M",IF(DB46&gt;=12,"Atinge","Não atinge"),IF(#REF!="F",IF(DB46&gt;=11,"Atinge","Não atinge"),"erro")),IF(AND(#REF!&lt;=74,#REF!&gt;=70),IF(#REF!="M",IF(DB46&gt;=12,"Atinge","Não atinge"),IF(#REF!="F",IF(DB46&gt;=10,"Atinge","Não atinge"),"erro")),IF(AND(#REF!&lt;=79,#REF!&gt;=75),IF(#REF!="M",IF(DB46&gt;=11,"Atinge","Não atinge"),IF(#REF!="F",IF(DB46&gt;=10,"Atinge","Não atinge"),"erro")),IF(AND(#REF!&lt;=84,#REF!&gt;=80),IF(#REF!="M",IF(DB46&gt;=10,"Atinge","Não atinge"),IF(#REF!="F",IF(DB46&gt;=9,"Atinge","Não atinge"),"erro")),IF(AND(#REF!&lt;=89,#REF!&gt;=85),IF(#REF!="M",IF(DB46&gt;=8,"Atinge","Não atinge"),IF(#REF!="F",IF(DB46&gt;=8,"Atinge","Não atinge"),"erro")),IF(#REF!&gt;=90,IF(#REF!="M",IF(DB46&gt;=7,"Atinge","Não atinge"),IF(#REF!="F",IF(DB46&gt;=4,"Atinge","Não atinge"),"erro")),IF(AND(#REF!&lt;70,#REF!&gt;64),IF(#REF!="M",IF(DB46&lt;14,"Atinge","Não atinge"),IF(#REF!="F",IF(DB46&lt;12,"Atinge","Não atinge"),"erro")),""))))))))</f>
        <v>#REF!</v>
      </c>
      <c r="DD46" s="68"/>
      <c r="DE46" s="10" t="e">
        <f>IF(AND(#REF!&lt;=69,#REF!&gt;=60),IF(#REF!="M",IF(DD46&lt;=8,"Atinge","Não atinge"),IF(#REF!="F",IF(DD46&lt;=8,"Atinge","Não atinge"),"erro")),IF(AND(#REF!&lt;=79,#REF!&gt;=70),IF(#REF!="M",IF(DD46&lt;=9,"Atinge","Não atinge"),IF(#REF!="F",IF(DD46&lt;=9,"Atinge","Não atinge"),"erro")),IF(#REF!&gt;=80,IF(#REF!="M",IF(DD46&lt;=10,"Atinge","Não atinge"),IF(#REF!="F",IF(DD46&lt;=11,"Atinge","Não atinge"),"erro")),"")))</f>
        <v>#REF!</v>
      </c>
      <c r="DF46" s="68"/>
      <c r="DG46" s="68"/>
      <c r="DH46" s="68"/>
      <c r="DI46" s="68"/>
      <c r="DJ46" s="68"/>
      <c r="DK46" s="68"/>
      <c r="DL46" s="68"/>
      <c r="DM46" s="9">
        <f t="shared" si="6"/>
        <v>0</v>
      </c>
      <c r="DN46" s="9" t="str">
        <f t="shared" si="9"/>
        <v>Não Atinge</v>
      </c>
      <c r="DO46" s="68"/>
      <c r="DP46" s="9" t="str">
        <f t="shared" si="7"/>
        <v>Não atinge</v>
      </c>
      <c r="DQ46" s="69"/>
      <c r="DR46" s="9" t="str">
        <f t="shared" si="8"/>
        <v>Atinge</v>
      </c>
      <c r="DS46" s="115"/>
      <c r="DT46" s="58"/>
      <c r="DU46" s="59"/>
      <c r="DV46" s="59"/>
      <c r="DW46" s="67"/>
      <c r="DX46" s="67"/>
      <c r="DY46" s="59"/>
      <c r="DZ46" s="67"/>
      <c r="EA46" s="59"/>
      <c r="EB46" s="59"/>
      <c r="EC46" s="59"/>
      <c r="ED46" s="59"/>
      <c r="EE46" s="59"/>
      <c r="EF46" s="67"/>
    </row>
    <row r="47" spans="1:138" s="5" customFormat="1" ht="24.95" customHeight="1">
      <c r="A47" s="9">
        <v>44</v>
      </c>
      <c r="B47" s="73" t="str">
        <f>'DADOS PESSOAIS'!B47</f>
        <v>(código)</v>
      </c>
      <c r="C47" s="58"/>
      <c r="D47" s="65"/>
      <c r="E47" s="65"/>
      <c r="F47" s="64"/>
      <c r="G47" s="59"/>
      <c r="H47" s="59"/>
      <c r="I47" s="67"/>
      <c r="J47" s="67"/>
      <c r="K47" s="59"/>
      <c r="L47" s="67"/>
      <c r="M47" s="59"/>
      <c r="N47" s="59"/>
      <c r="O47" s="59"/>
      <c r="P47" s="59"/>
      <c r="Q47" s="59"/>
      <c r="R47" s="67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67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9">
        <f t="shared" si="2"/>
        <v>0</v>
      </c>
      <c r="CG47" s="68"/>
      <c r="CH47" s="10" t="e">
        <f>IF(AND(#REF!&lt;=64,#REF!&gt;=60),IF(#REF!="M",IF(CG47&gt;=14,"Atinge","Não atinge"),IF(#REF!="F",IF(CG47&gt;=12,"Atinge","Não atinge"),"erro")),IF(AND(#REF!&lt;=69,#REF!&gt;=65),IF(#REF!="M",IF(CG47&gt;=12,"Atinge","Não atinge"),IF(#REF!="F",IF(CG47&gt;=11,"Atinge","Não atinge"),"erro")),IF(AND(#REF!&lt;=74,#REF!&gt;=70),IF(#REF!="M",IF(CG47&gt;=12,"Atinge","Não atinge"),IF(#REF!="F",IF(CG47&gt;=10,"Atinge","Não atinge"),"erro")),IF(AND(#REF!&lt;=79,#REF!&gt;=75),IF(#REF!="M",IF(CG47&gt;=11,"Atinge","Não atinge"),IF(#REF!="F",IF(CG47&gt;=10,"Atinge","Não atinge"),"erro")),IF(AND(#REF!&lt;=84,#REF!&gt;=80),IF(#REF!="M",IF(CG47&gt;=10,"Atinge","Não atinge"),IF(#REF!="F",IF(CG47&gt;=9,"Atinge","Não atinge"),"erro")),IF(AND(#REF!&lt;=89,#REF!&gt;=85),IF(#REF!="M",IF(CG47&gt;=8,"Atinge","Não atinge"),IF(#REF!="F",IF(CG47&gt;=8,"Atinge","Não atinge"),"erro")),IF(#REF!&gt;=90,IF(#REF!="M",IF(CG47&gt;=7,"Atinge","Não atinge"),IF(#REF!="F",IF(CG47&gt;=4,"Atinge","Não atinge"),"erro")),IF(AND(#REF!&lt;70,#REF!&gt;64),IF(#REF!="M",IF(CG47&lt;14,"Atinge","Não atinge"),IF(#REF!="F",IF(CG47&lt;12,"Atinge","Não atinge"),"erro")),""))))))))</f>
        <v>#REF!</v>
      </c>
      <c r="CI47" s="68"/>
      <c r="CJ47" s="10" t="e">
        <f>IF(AND(#REF!&lt;=69,#REF!&gt;=60),IF(#REF!="M",IF(CI47&lt;=8,"Atinge","Não atinge"),IF(#REF!="F",IF(CI47&lt;=8,"Atinge","Não atinge"),"erro")),IF(AND(#REF!&lt;=79,#REF!&gt;=70),IF(#REF!="M",IF(CI47&lt;=9,"Atinge","Não atinge"),IF(#REF!="F",IF(CI47&lt;=9,"Atinge","Não atinge"),"erro")),IF(#REF!&gt;=80,IF(#REF!="M",IF(CI47&lt;=10,"Atinge","Não atinge"),IF(#REF!="F",IF(CI47&lt;=11,"Atinge","Não atinge"),"erro")),"")))</f>
        <v>#REF!</v>
      </c>
      <c r="CK47" s="68"/>
      <c r="CL47" s="68"/>
      <c r="CM47" s="68"/>
      <c r="CN47" s="68"/>
      <c r="CO47" s="68"/>
      <c r="CP47" s="68"/>
      <c r="CQ47" s="68"/>
      <c r="CR47" s="9">
        <f t="shared" si="0"/>
        <v>0</v>
      </c>
      <c r="CS47" s="68"/>
      <c r="CT47" s="9" t="str">
        <f t="shared" si="3"/>
        <v>Não atinge</v>
      </c>
      <c r="CU47" s="69"/>
      <c r="CV47" s="9" t="str">
        <f t="shared" si="4"/>
        <v>Atinge</v>
      </c>
      <c r="CW47" s="115"/>
      <c r="CX47" s="70"/>
      <c r="CY47" s="70"/>
      <c r="CZ47" s="35">
        <f t="shared" si="5"/>
        <v>0</v>
      </c>
      <c r="DA47" s="58"/>
      <c r="DB47" s="68"/>
      <c r="DC47" s="10" t="e">
        <f>IF(AND(#REF!&lt;=64,#REF!&gt;=60),IF(#REF!="M",IF(DB47&gt;=14,"Atinge","Não atinge"),IF(#REF!="F",IF(DB47&gt;=12,"Atinge","Não atinge"),"erro")),IF(AND(#REF!&lt;=69,#REF!&gt;=65),IF(#REF!="M",IF(DB47&gt;=12,"Atinge","Não atinge"),IF(#REF!="F",IF(DB47&gt;=11,"Atinge","Não atinge"),"erro")),IF(AND(#REF!&lt;=74,#REF!&gt;=70),IF(#REF!="M",IF(DB47&gt;=12,"Atinge","Não atinge"),IF(#REF!="F",IF(DB47&gt;=10,"Atinge","Não atinge"),"erro")),IF(AND(#REF!&lt;=79,#REF!&gt;=75),IF(#REF!="M",IF(DB47&gt;=11,"Atinge","Não atinge"),IF(#REF!="F",IF(DB47&gt;=10,"Atinge","Não atinge"),"erro")),IF(AND(#REF!&lt;=84,#REF!&gt;=80),IF(#REF!="M",IF(DB47&gt;=10,"Atinge","Não atinge"),IF(#REF!="F",IF(DB47&gt;=9,"Atinge","Não atinge"),"erro")),IF(AND(#REF!&lt;=89,#REF!&gt;=85),IF(#REF!="M",IF(DB47&gt;=8,"Atinge","Não atinge"),IF(#REF!="F",IF(DB47&gt;=8,"Atinge","Não atinge"),"erro")),IF(#REF!&gt;=90,IF(#REF!="M",IF(DB47&gt;=7,"Atinge","Não atinge"),IF(#REF!="F",IF(DB47&gt;=4,"Atinge","Não atinge"),"erro")),IF(AND(#REF!&lt;70,#REF!&gt;64),IF(#REF!="M",IF(DB47&lt;14,"Atinge","Não atinge"),IF(#REF!="F",IF(DB47&lt;12,"Atinge","Não atinge"),"erro")),""))))))))</f>
        <v>#REF!</v>
      </c>
      <c r="DD47" s="68"/>
      <c r="DE47" s="10" t="e">
        <f>IF(AND(#REF!&lt;=69,#REF!&gt;=60),IF(#REF!="M",IF(DD47&lt;=8,"Atinge","Não atinge"),IF(#REF!="F",IF(DD47&lt;=8,"Atinge","Não atinge"),"erro")),IF(AND(#REF!&lt;=79,#REF!&gt;=70),IF(#REF!="M",IF(DD47&lt;=9,"Atinge","Não atinge"),IF(#REF!="F",IF(DD47&lt;=9,"Atinge","Não atinge"),"erro")),IF(#REF!&gt;=80,IF(#REF!="M",IF(DD47&lt;=10,"Atinge","Não atinge"),IF(#REF!="F",IF(DD47&lt;=11,"Atinge","Não atinge"),"erro")),"")))</f>
        <v>#REF!</v>
      </c>
      <c r="DF47" s="68"/>
      <c r="DG47" s="68"/>
      <c r="DH47" s="68"/>
      <c r="DI47" s="68"/>
      <c r="DJ47" s="68"/>
      <c r="DK47" s="68"/>
      <c r="DL47" s="68"/>
      <c r="DM47" s="9">
        <f t="shared" si="6"/>
        <v>0</v>
      </c>
      <c r="DN47" s="9" t="str">
        <f t="shared" si="9"/>
        <v>Não Atinge</v>
      </c>
      <c r="DO47" s="68"/>
      <c r="DP47" s="9" t="str">
        <f t="shared" si="7"/>
        <v>Não atinge</v>
      </c>
      <c r="DQ47" s="69"/>
      <c r="DR47" s="9" t="str">
        <f t="shared" si="8"/>
        <v>Atinge</v>
      </c>
      <c r="DS47" s="115"/>
      <c r="DT47" s="58"/>
      <c r="DU47" s="59"/>
      <c r="DV47" s="59"/>
      <c r="DW47" s="67"/>
      <c r="DX47" s="67"/>
      <c r="DY47" s="59"/>
      <c r="DZ47" s="67"/>
      <c r="EA47" s="59"/>
      <c r="EB47" s="59"/>
      <c r="EC47" s="59"/>
      <c r="ED47" s="59"/>
      <c r="EE47" s="59"/>
      <c r="EF47" s="67"/>
    </row>
    <row r="48" spans="1:138" s="5" customFormat="1" ht="24.95" customHeight="1">
      <c r="A48" s="9">
        <v>45</v>
      </c>
      <c r="B48" s="73" t="str">
        <f>'DADOS PESSOAIS'!B48</f>
        <v>(código)</v>
      </c>
      <c r="C48" s="58"/>
      <c r="D48" s="65"/>
      <c r="E48" s="65"/>
      <c r="F48" s="64"/>
      <c r="G48" s="59"/>
      <c r="H48" s="59"/>
      <c r="I48" s="67"/>
      <c r="J48" s="67"/>
      <c r="K48" s="59"/>
      <c r="L48" s="67"/>
      <c r="M48" s="59"/>
      <c r="N48" s="59"/>
      <c r="O48" s="59"/>
      <c r="P48" s="59"/>
      <c r="Q48" s="59"/>
      <c r="R48" s="67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67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9">
        <f t="shared" si="2"/>
        <v>0</v>
      </c>
      <c r="CG48" s="68"/>
      <c r="CH48" s="10" t="e">
        <f>IF(AND(#REF!&lt;=64,#REF!&gt;=60),IF(#REF!="M",IF(CG48&gt;=14,"Atinge","Não atinge"),IF(#REF!="F",IF(CG48&gt;=12,"Atinge","Não atinge"),"erro")),IF(AND(#REF!&lt;=69,#REF!&gt;=65),IF(#REF!="M",IF(CG48&gt;=12,"Atinge","Não atinge"),IF(#REF!="F",IF(CG48&gt;=11,"Atinge","Não atinge"),"erro")),IF(AND(#REF!&lt;=74,#REF!&gt;=70),IF(#REF!="M",IF(CG48&gt;=12,"Atinge","Não atinge"),IF(#REF!="F",IF(CG48&gt;=10,"Atinge","Não atinge"),"erro")),IF(AND(#REF!&lt;=79,#REF!&gt;=75),IF(#REF!="M",IF(CG48&gt;=11,"Atinge","Não atinge"),IF(#REF!="F",IF(CG48&gt;=10,"Atinge","Não atinge"),"erro")),IF(AND(#REF!&lt;=84,#REF!&gt;=80),IF(#REF!="M",IF(CG48&gt;=10,"Atinge","Não atinge"),IF(#REF!="F",IF(CG48&gt;=9,"Atinge","Não atinge"),"erro")),IF(AND(#REF!&lt;=89,#REF!&gt;=85),IF(#REF!="M",IF(CG48&gt;=8,"Atinge","Não atinge"),IF(#REF!="F",IF(CG48&gt;=8,"Atinge","Não atinge"),"erro")),IF(#REF!&gt;=90,IF(#REF!="M",IF(CG48&gt;=7,"Atinge","Não atinge"),IF(#REF!="F",IF(CG48&gt;=4,"Atinge","Não atinge"),"erro")),IF(AND(#REF!&lt;70,#REF!&gt;64),IF(#REF!="M",IF(CG48&lt;14,"Atinge","Não atinge"),IF(#REF!="F",IF(CG48&lt;12,"Atinge","Não atinge"),"erro")),""))))))))</f>
        <v>#REF!</v>
      </c>
      <c r="CI48" s="68"/>
      <c r="CJ48" s="10" t="e">
        <f>IF(AND(#REF!&lt;=69,#REF!&gt;=60),IF(#REF!="M",IF(CI48&lt;=8,"Atinge","Não atinge"),IF(#REF!="F",IF(CI48&lt;=8,"Atinge","Não atinge"),"erro")),IF(AND(#REF!&lt;=79,#REF!&gt;=70),IF(#REF!="M",IF(CI48&lt;=9,"Atinge","Não atinge"),IF(#REF!="F",IF(CI48&lt;=9,"Atinge","Não atinge"),"erro")),IF(#REF!&gt;=80,IF(#REF!="M",IF(CI48&lt;=10,"Atinge","Não atinge"),IF(#REF!="F",IF(CI48&lt;=11,"Atinge","Não atinge"),"erro")),"")))</f>
        <v>#REF!</v>
      </c>
      <c r="CK48" s="68"/>
      <c r="CL48" s="68"/>
      <c r="CM48" s="68"/>
      <c r="CN48" s="68"/>
      <c r="CO48" s="68"/>
      <c r="CP48" s="68"/>
      <c r="CQ48" s="68"/>
      <c r="CR48" s="9">
        <f t="shared" si="0"/>
        <v>0</v>
      </c>
      <c r="CS48" s="68"/>
      <c r="CT48" s="9" t="str">
        <f t="shared" si="3"/>
        <v>Não atinge</v>
      </c>
      <c r="CU48" s="69"/>
      <c r="CV48" s="9" t="str">
        <f t="shared" si="4"/>
        <v>Atinge</v>
      </c>
      <c r="CW48" s="115"/>
      <c r="CX48" s="70"/>
      <c r="CY48" s="70"/>
      <c r="CZ48" s="35">
        <f t="shared" si="5"/>
        <v>0</v>
      </c>
      <c r="DA48" s="58"/>
      <c r="DB48" s="68"/>
      <c r="DC48" s="10" t="e">
        <f>IF(AND(#REF!&lt;=64,#REF!&gt;=60),IF(#REF!="M",IF(DB48&gt;=14,"Atinge","Não atinge"),IF(#REF!="F",IF(DB48&gt;=12,"Atinge","Não atinge"),"erro")),IF(AND(#REF!&lt;=69,#REF!&gt;=65),IF(#REF!="M",IF(DB48&gt;=12,"Atinge","Não atinge"),IF(#REF!="F",IF(DB48&gt;=11,"Atinge","Não atinge"),"erro")),IF(AND(#REF!&lt;=74,#REF!&gt;=70),IF(#REF!="M",IF(DB48&gt;=12,"Atinge","Não atinge"),IF(#REF!="F",IF(DB48&gt;=10,"Atinge","Não atinge"),"erro")),IF(AND(#REF!&lt;=79,#REF!&gt;=75),IF(#REF!="M",IF(DB48&gt;=11,"Atinge","Não atinge"),IF(#REF!="F",IF(DB48&gt;=10,"Atinge","Não atinge"),"erro")),IF(AND(#REF!&lt;=84,#REF!&gt;=80),IF(#REF!="M",IF(DB48&gt;=10,"Atinge","Não atinge"),IF(#REF!="F",IF(DB48&gt;=9,"Atinge","Não atinge"),"erro")),IF(AND(#REF!&lt;=89,#REF!&gt;=85),IF(#REF!="M",IF(DB48&gt;=8,"Atinge","Não atinge"),IF(#REF!="F",IF(DB48&gt;=8,"Atinge","Não atinge"),"erro")),IF(#REF!&gt;=90,IF(#REF!="M",IF(DB48&gt;=7,"Atinge","Não atinge"),IF(#REF!="F",IF(DB48&gt;=4,"Atinge","Não atinge"),"erro")),IF(AND(#REF!&lt;70,#REF!&gt;64),IF(#REF!="M",IF(DB48&lt;14,"Atinge","Não atinge"),IF(#REF!="F",IF(DB48&lt;12,"Atinge","Não atinge"),"erro")),""))))))))</f>
        <v>#REF!</v>
      </c>
      <c r="DD48" s="68"/>
      <c r="DE48" s="10" t="e">
        <f>IF(AND(#REF!&lt;=69,#REF!&gt;=60),IF(#REF!="M",IF(DD48&lt;=8,"Atinge","Não atinge"),IF(#REF!="F",IF(DD48&lt;=8,"Atinge","Não atinge"),"erro")),IF(AND(#REF!&lt;=79,#REF!&gt;=70),IF(#REF!="M",IF(DD48&lt;=9,"Atinge","Não atinge"),IF(#REF!="F",IF(DD48&lt;=9,"Atinge","Não atinge"),"erro")),IF(#REF!&gt;=80,IF(#REF!="M",IF(DD48&lt;=10,"Atinge","Não atinge"),IF(#REF!="F",IF(DD48&lt;=11,"Atinge","Não atinge"),"erro")),"")))</f>
        <v>#REF!</v>
      </c>
      <c r="DF48" s="68"/>
      <c r="DG48" s="68"/>
      <c r="DH48" s="68"/>
      <c r="DI48" s="68"/>
      <c r="DJ48" s="68"/>
      <c r="DK48" s="68"/>
      <c r="DL48" s="68"/>
      <c r="DM48" s="9">
        <f t="shared" si="6"/>
        <v>0</v>
      </c>
      <c r="DN48" s="9" t="str">
        <f t="shared" si="9"/>
        <v>Não Atinge</v>
      </c>
      <c r="DO48" s="68"/>
      <c r="DP48" s="9" t="str">
        <f t="shared" si="7"/>
        <v>Não atinge</v>
      </c>
      <c r="DQ48" s="69"/>
      <c r="DR48" s="9" t="str">
        <f t="shared" si="8"/>
        <v>Atinge</v>
      </c>
      <c r="DS48" s="115"/>
      <c r="DT48" s="58"/>
      <c r="DU48" s="59"/>
      <c r="DV48" s="59"/>
      <c r="DW48" s="67"/>
      <c r="DX48" s="67"/>
      <c r="DY48" s="59"/>
      <c r="DZ48" s="67"/>
      <c r="EA48" s="59"/>
      <c r="EB48" s="59"/>
      <c r="EC48" s="59"/>
      <c r="ED48" s="59"/>
      <c r="EE48" s="59"/>
      <c r="EF48" s="67"/>
      <c r="EH48" s="6"/>
    </row>
    <row r="49" spans="1:138" s="5" customFormat="1" ht="24.95" customHeight="1">
      <c r="A49" s="9">
        <v>46</v>
      </c>
      <c r="B49" s="73" t="str">
        <f>'DADOS PESSOAIS'!B49</f>
        <v>(código)</v>
      </c>
      <c r="C49" s="58"/>
      <c r="D49" s="65"/>
      <c r="E49" s="65"/>
      <c r="F49" s="64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67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9">
        <f t="shared" si="2"/>
        <v>0</v>
      </c>
      <c r="CG49" s="68"/>
      <c r="CH49" s="10" t="e">
        <f>IF(AND(#REF!&lt;=64,#REF!&gt;=60),IF(#REF!="M",IF(CG49&gt;=14,"Atinge","Não atinge"),IF(#REF!="F",IF(CG49&gt;=12,"Atinge","Não atinge"),"erro")),IF(AND(#REF!&lt;=69,#REF!&gt;=65),IF(#REF!="M",IF(CG49&gt;=12,"Atinge","Não atinge"),IF(#REF!="F",IF(CG49&gt;=11,"Atinge","Não atinge"),"erro")),IF(AND(#REF!&lt;=74,#REF!&gt;=70),IF(#REF!="M",IF(CG49&gt;=12,"Atinge","Não atinge"),IF(#REF!="F",IF(CG49&gt;=10,"Atinge","Não atinge"),"erro")),IF(AND(#REF!&lt;=79,#REF!&gt;=75),IF(#REF!="M",IF(CG49&gt;=11,"Atinge","Não atinge"),IF(#REF!="F",IF(CG49&gt;=10,"Atinge","Não atinge"),"erro")),IF(AND(#REF!&lt;=84,#REF!&gt;=80),IF(#REF!="M",IF(CG49&gt;=10,"Atinge","Não atinge"),IF(#REF!="F",IF(CG49&gt;=9,"Atinge","Não atinge"),"erro")),IF(AND(#REF!&lt;=89,#REF!&gt;=85),IF(#REF!="M",IF(CG49&gt;=8,"Atinge","Não atinge"),IF(#REF!="F",IF(CG49&gt;=8,"Atinge","Não atinge"),"erro")),IF(#REF!&gt;=90,IF(#REF!="M",IF(CG49&gt;=7,"Atinge","Não atinge"),IF(#REF!="F",IF(CG49&gt;=4,"Atinge","Não atinge"),"erro")),IF(AND(#REF!&lt;70,#REF!&gt;64),IF(#REF!="M",IF(CG49&lt;14,"Atinge","Não atinge"),IF(#REF!="F",IF(CG49&lt;12,"Atinge","Não atinge"),"erro")),""))))))))</f>
        <v>#REF!</v>
      </c>
      <c r="CI49" s="68"/>
      <c r="CJ49" s="10" t="e">
        <f>IF(AND(#REF!&lt;=69,#REF!&gt;=60),IF(#REF!="M",IF(CI49&lt;=8,"Atinge","Não atinge"),IF(#REF!="F",IF(CI49&lt;=8,"Atinge","Não atinge"),"erro")),IF(AND(#REF!&lt;=79,#REF!&gt;=70),IF(#REF!="M",IF(CI49&lt;=9,"Atinge","Não atinge"),IF(#REF!="F",IF(CI49&lt;=9,"Atinge","Não atinge"),"erro")),IF(#REF!&gt;=80,IF(#REF!="M",IF(CI49&lt;=10,"Atinge","Não atinge"),IF(#REF!="F",IF(CI49&lt;=11,"Atinge","Não atinge"),"erro")),"")))</f>
        <v>#REF!</v>
      </c>
      <c r="CK49" s="68"/>
      <c r="CL49" s="68"/>
      <c r="CM49" s="68"/>
      <c r="CN49" s="68"/>
      <c r="CO49" s="68"/>
      <c r="CP49" s="68"/>
      <c r="CQ49" s="68"/>
      <c r="CR49" s="9">
        <f t="shared" si="0"/>
        <v>0</v>
      </c>
      <c r="CS49" s="68"/>
      <c r="CT49" s="9" t="str">
        <f t="shared" si="3"/>
        <v>Não atinge</v>
      </c>
      <c r="CU49" s="69"/>
      <c r="CV49" s="9" t="str">
        <f t="shared" si="4"/>
        <v>Atinge</v>
      </c>
      <c r="CW49" s="115"/>
      <c r="CX49" s="70"/>
      <c r="CY49" s="70"/>
      <c r="CZ49" s="35">
        <f t="shared" si="5"/>
        <v>0</v>
      </c>
      <c r="DA49" s="58"/>
      <c r="DB49" s="68"/>
      <c r="DC49" s="10" t="e">
        <f>IF(AND(#REF!&lt;=64,#REF!&gt;=60),IF(#REF!="M",IF(DB49&gt;=14,"Atinge","Não atinge"),IF(#REF!="F",IF(DB49&gt;=12,"Atinge","Não atinge"),"erro")),IF(AND(#REF!&lt;=69,#REF!&gt;=65),IF(#REF!="M",IF(DB49&gt;=12,"Atinge","Não atinge"),IF(#REF!="F",IF(DB49&gt;=11,"Atinge","Não atinge"),"erro")),IF(AND(#REF!&lt;=74,#REF!&gt;=70),IF(#REF!="M",IF(DB49&gt;=12,"Atinge","Não atinge"),IF(#REF!="F",IF(DB49&gt;=10,"Atinge","Não atinge"),"erro")),IF(AND(#REF!&lt;=79,#REF!&gt;=75),IF(#REF!="M",IF(DB49&gt;=11,"Atinge","Não atinge"),IF(#REF!="F",IF(DB49&gt;=10,"Atinge","Não atinge"),"erro")),IF(AND(#REF!&lt;=84,#REF!&gt;=80),IF(#REF!="M",IF(DB49&gt;=10,"Atinge","Não atinge"),IF(#REF!="F",IF(DB49&gt;=9,"Atinge","Não atinge"),"erro")),IF(AND(#REF!&lt;=89,#REF!&gt;=85),IF(#REF!="M",IF(DB49&gt;=8,"Atinge","Não atinge"),IF(#REF!="F",IF(DB49&gt;=8,"Atinge","Não atinge"),"erro")),IF(#REF!&gt;=90,IF(#REF!="M",IF(DB49&gt;=7,"Atinge","Não atinge"),IF(#REF!="F",IF(DB49&gt;=4,"Atinge","Não atinge"),"erro")),IF(AND(#REF!&lt;70,#REF!&gt;64),IF(#REF!="M",IF(DB49&lt;14,"Atinge","Não atinge"),IF(#REF!="F",IF(DB49&lt;12,"Atinge","Não atinge"),"erro")),""))))))))</f>
        <v>#REF!</v>
      </c>
      <c r="DD49" s="68"/>
      <c r="DE49" s="10" t="e">
        <f>IF(AND(#REF!&lt;=69,#REF!&gt;=60),IF(#REF!="M",IF(DD49&lt;=8,"Atinge","Não atinge"),IF(#REF!="F",IF(DD49&lt;=8,"Atinge","Não atinge"),"erro")),IF(AND(#REF!&lt;=79,#REF!&gt;=70),IF(#REF!="M",IF(DD49&lt;=9,"Atinge","Não atinge"),IF(#REF!="F",IF(DD49&lt;=9,"Atinge","Não atinge"),"erro")),IF(#REF!&gt;=80,IF(#REF!="M",IF(DD49&lt;=10,"Atinge","Não atinge"),IF(#REF!="F",IF(DD49&lt;=11,"Atinge","Não atinge"),"erro")),"")))</f>
        <v>#REF!</v>
      </c>
      <c r="DF49" s="68"/>
      <c r="DG49" s="68"/>
      <c r="DH49" s="68"/>
      <c r="DI49" s="68"/>
      <c r="DJ49" s="68"/>
      <c r="DK49" s="68"/>
      <c r="DL49" s="68"/>
      <c r="DM49" s="9">
        <f t="shared" si="6"/>
        <v>0</v>
      </c>
      <c r="DN49" s="9" t="str">
        <f t="shared" si="9"/>
        <v>Não Atinge</v>
      </c>
      <c r="DO49" s="68"/>
      <c r="DP49" s="9" t="str">
        <f t="shared" si="7"/>
        <v>Não atinge</v>
      </c>
      <c r="DQ49" s="69"/>
      <c r="DR49" s="9" t="str">
        <f t="shared" si="8"/>
        <v>Atinge</v>
      </c>
      <c r="DS49" s="115"/>
      <c r="DT49" s="58"/>
      <c r="DU49" s="59"/>
      <c r="DV49" s="59"/>
      <c r="DW49" s="67"/>
      <c r="DX49" s="67"/>
      <c r="DY49" s="59"/>
      <c r="DZ49" s="67"/>
      <c r="EA49" s="59"/>
      <c r="EB49" s="59"/>
      <c r="EC49" s="59"/>
      <c r="ED49" s="59"/>
      <c r="EE49" s="59"/>
      <c r="EF49" s="67"/>
    </row>
    <row r="50" spans="1:138" s="5" customFormat="1" ht="24.95" customHeight="1">
      <c r="A50" s="9">
        <v>47</v>
      </c>
      <c r="B50" s="73" t="str">
        <f>'DADOS PESSOAIS'!B50</f>
        <v>(código)</v>
      </c>
      <c r="C50" s="58"/>
      <c r="D50" s="65"/>
      <c r="E50" s="65"/>
      <c r="F50" s="64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67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9">
        <f t="shared" si="2"/>
        <v>0</v>
      </c>
      <c r="CG50" s="68"/>
      <c r="CH50" s="10" t="e">
        <f>IF(AND(#REF!&lt;=64,#REF!&gt;=60),IF(#REF!="M",IF(CG50&gt;=14,"Atinge","Não atinge"),IF(#REF!="F",IF(CG50&gt;=12,"Atinge","Não atinge"),"erro")),IF(AND(#REF!&lt;=69,#REF!&gt;=65),IF(#REF!="M",IF(CG50&gt;=12,"Atinge","Não atinge"),IF(#REF!="F",IF(CG50&gt;=11,"Atinge","Não atinge"),"erro")),IF(AND(#REF!&lt;=74,#REF!&gt;=70),IF(#REF!="M",IF(CG50&gt;=12,"Atinge","Não atinge"),IF(#REF!="F",IF(CG50&gt;=10,"Atinge","Não atinge"),"erro")),IF(AND(#REF!&lt;=79,#REF!&gt;=75),IF(#REF!="M",IF(CG50&gt;=11,"Atinge","Não atinge"),IF(#REF!="F",IF(CG50&gt;=10,"Atinge","Não atinge"),"erro")),IF(AND(#REF!&lt;=84,#REF!&gt;=80),IF(#REF!="M",IF(CG50&gt;=10,"Atinge","Não atinge"),IF(#REF!="F",IF(CG50&gt;=9,"Atinge","Não atinge"),"erro")),IF(AND(#REF!&lt;=89,#REF!&gt;=85),IF(#REF!="M",IF(CG50&gt;=8,"Atinge","Não atinge"),IF(#REF!="F",IF(CG50&gt;=8,"Atinge","Não atinge"),"erro")),IF(#REF!&gt;=90,IF(#REF!="M",IF(CG50&gt;=7,"Atinge","Não atinge"),IF(#REF!="F",IF(CG50&gt;=4,"Atinge","Não atinge"),"erro")),IF(AND(#REF!&lt;70,#REF!&gt;64),IF(#REF!="M",IF(CG50&lt;14,"Atinge","Não atinge"),IF(#REF!="F",IF(CG50&lt;12,"Atinge","Não atinge"),"erro")),""))))))))</f>
        <v>#REF!</v>
      </c>
      <c r="CI50" s="68"/>
      <c r="CJ50" s="10" t="e">
        <f>IF(AND(#REF!&lt;=69,#REF!&gt;=60),IF(#REF!="M",IF(CI50&lt;=8,"Atinge","Não atinge"),IF(#REF!="F",IF(CI50&lt;=8,"Atinge","Não atinge"),"erro")),IF(AND(#REF!&lt;=79,#REF!&gt;=70),IF(#REF!="M",IF(CI50&lt;=9,"Atinge","Não atinge"),IF(#REF!="F",IF(CI50&lt;=9,"Atinge","Não atinge"),"erro")),IF(#REF!&gt;=80,IF(#REF!="M",IF(CI50&lt;=10,"Atinge","Não atinge"),IF(#REF!="F",IF(CI50&lt;=11,"Atinge","Não atinge"),"erro")),"")))</f>
        <v>#REF!</v>
      </c>
      <c r="CK50" s="68"/>
      <c r="CL50" s="68"/>
      <c r="CM50" s="68"/>
      <c r="CN50" s="68"/>
      <c r="CO50" s="68"/>
      <c r="CP50" s="68"/>
      <c r="CQ50" s="68"/>
      <c r="CR50" s="9">
        <f t="shared" si="0"/>
        <v>0</v>
      </c>
      <c r="CS50" s="68"/>
      <c r="CT50" s="9" t="str">
        <f t="shared" si="3"/>
        <v>Não atinge</v>
      </c>
      <c r="CU50" s="69"/>
      <c r="CV50" s="9" t="str">
        <f t="shared" si="4"/>
        <v>Atinge</v>
      </c>
      <c r="CW50" s="115"/>
      <c r="CX50" s="70"/>
      <c r="CY50" s="70"/>
      <c r="CZ50" s="35">
        <f t="shared" si="5"/>
        <v>0</v>
      </c>
      <c r="DA50" s="58"/>
      <c r="DB50" s="68"/>
      <c r="DC50" s="10" t="e">
        <f>IF(AND(#REF!&lt;=64,#REF!&gt;=60),IF(#REF!="M",IF(DB50&gt;=14,"Atinge","Não atinge"),IF(#REF!="F",IF(DB50&gt;=12,"Atinge","Não atinge"),"erro")),IF(AND(#REF!&lt;=69,#REF!&gt;=65),IF(#REF!="M",IF(DB50&gt;=12,"Atinge","Não atinge"),IF(#REF!="F",IF(DB50&gt;=11,"Atinge","Não atinge"),"erro")),IF(AND(#REF!&lt;=74,#REF!&gt;=70),IF(#REF!="M",IF(DB50&gt;=12,"Atinge","Não atinge"),IF(#REF!="F",IF(DB50&gt;=10,"Atinge","Não atinge"),"erro")),IF(AND(#REF!&lt;=79,#REF!&gt;=75),IF(#REF!="M",IF(DB50&gt;=11,"Atinge","Não atinge"),IF(#REF!="F",IF(DB50&gt;=10,"Atinge","Não atinge"),"erro")),IF(AND(#REF!&lt;=84,#REF!&gt;=80),IF(#REF!="M",IF(DB50&gt;=10,"Atinge","Não atinge"),IF(#REF!="F",IF(DB50&gt;=9,"Atinge","Não atinge"),"erro")),IF(AND(#REF!&lt;=89,#REF!&gt;=85),IF(#REF!="M",IF(DB50&gt;=8,"Atinge","Não atinge"),IF(#REF!="F",IF(DB50&gt;=8,"Atinge","Não atinge"),"erro")),IF(#REF!&gt;=90,IF(#REF!="M",IF(DB50&gt;=7,"Atinge","Não atinge"),IF(#REF!="F",IF(DB50&gt;=4,"Atinge","Não atinge"),"erro")),IF(AND(#REF!&lt;70,#REF!&gt;64),IF(#REF!="M",IF(DB50&lt;14,"Atinge","Não atinge"),IF(#REF!="F",IF(DB50&lt;12,"Atinge","Não atinge"),"erro")),""))))))))</f>
        <v>#REF!</v>
      </c>
      <c r="DD50" s="68"/>
      <c r="DE50" s="10" t="e">
        <f>IF(AND(#REF!&lt;=69,#REF!&gt;=60),IF(#REF!="M",IF(DD50&lt;=8,"Atinge","Não atinge"),IF(#REF!="F",IF(DD50&lt;=8,"Atinge","Não atinge"),"erro")),IF(AND(#REF!&lt;=79,#REF!&gt;=70),IF(#REF!="M",IF(DD50&lt;=9,"Atinge","Não atinge"),IF(#REF!="F",IF(DD50&lt;=9,"Atinge","Não atinge"),"erro")),IF(#REF!&gt;=80,IF(#REF!="M",IF(DD50&lt;=10,"Atinge","Não atinge"),IF(#REF!="F",IF(DD50&lt;=11,"Atinge","Não atinge"),"erro")),"")))</f>
        <v>#REF!</v>
      </c>
      <c r="DF50" s="68"/>
      <c r="DG50" s="68"/>
      <c r="DH50" s="68"/>
      <c r="DI50" s="68"/>
      <c r="DJ50" s="68"/>
      <c r="DK50" s="68"/>
      <c r="DL50" s="68"/>
      <c r="DM50" s="9">
        <f t="shared" si="6"/>
        <v>0</v>
      </c>
      <c r="DN50" s="9" t="str">
        <f t="shared" si="9"/>
        <v>Não Atinge</v>
      </c>
      <c r="DO50" s="68"/>
      <c r="DP50" s="9" t="str">
        <f t="shared" si="7"/>
        <v>Não atinge</v>
      </c>
      <c r="DQ50" s="69"/>
      <c r="DR50" s="9" t="str">
        <f t="shared" si="8"/>
        <v>Atinge</v>
      </c>
      <c r="DS50" s="115"/>
      <c r="DT50" s="58"/>
      <c r="DU50" s="59"/>
      <c r="DV50" s="59"/>
      <c r="DW50" s="67"/>
      <c r="DX50" s="67"/>
      <c r="DY50" s="59"/>
      <c r="DZ50" s="67"/>
      <c r="EA50" s="59"/>
      <c r="EB50" s="59"/>
      <c r="EC50" s="59"/>
      <c r="ED50" s="59"/>
      <c r="EE50" s="59"/>
      <c r="EF50" s="67"/>
    </row>
    <row r="51" spans="1:138" s="5" customFormat="1" ht="24.95" customHeight="1">
      <c r="A51" s="9">
        <v>48</v>
      </c>
      <c r="B51" s="73" t="str">
        <f>'DADOS PESSOAIS'!B51</f>
        <v>(código)</v>
      </c>
      <c r="C51" s="58"/>
      <c r="D51" s="65"/>
      <c r="E51" s="65"/>
      <c r="F51" s="64"/>
      <c r="G51" s="59"/>
      <c r="H51" s="59"/>
      <c r="I51" s="67"/>
      <c r="J51" s="67"/>
      <c r="K51" s="59"/>
      <c r="L51" s="67"/>
      <c r="M51" s="59"/>
      <c r="N51" s="59"/>
      <c r="O51" s="59"/>
      <c r="P51" s="59"/>
      <c r="Q51" s="59"/>
      <c r="R51" s="67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67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9">
        <f t="shared" si="2"/>
        <v>0</v>
      </c>
      <c r="CG51" s="68"/>
      <c r="CH51" s="10" t="e">
        <f>IF(AND(#REF!&lt;=64,#REF!&gt;=60),IF(#REF!="M",IF(CG51&gt;=14,"Atinge","Não atinge"),IF(#REF!="F",IF(CG51&gt;=12,"Atinge","Não atinge"),"erro")),IF(AND(#REF!&lt;=69,#REF!&gt;=65),IF(#REF!="M",IF(CG51&gt;=12,"Atinge","Não atinge"),IF(#REF!="F",IF(CG51&gt;=11,"Atinge","Não atinge"),"erro")),IF(AND(#REF!&lt;=74,#REF!&gt;=70),IF(#REF!="M",IF(CG51&gt;=12,"Atinge","Não atinge"),IF(#REF!="F",IF(CG51&gt;=10,"Atinge","Não atinge"),"erro")),IF(AND(#REF!&lt;=79,#REF!&gt;=75),IF(#REF!="M",IF(CG51&gt;=11,"Atinge","Não atinge"),IF(#REF!="F",IF(CG51&gt;=10,"Atinge","Não atinge"),"erro")),IF(AND(#REF!&lt;=84,#REF!&gt;=80),IF(#REF!="M",IF(CG51&gt;=10,"Atinge","Não atinge"),IF(#REF!="F",IF(CG51&gt;=9,"Atinge","Não atinge"),"erro")),IF(AND(#REF!&lt;=89,#REF!&gt;=85),IF(#REF!="M",IF(CG51&gt;=8,"Atinge","Não atinge"),IF(#REF!="F",IF(CG51&gt;=8,"Atinge","Não atinge"),"erro")),IF(#REF!&gt;=90,IF(#REF!="M",IF(CG51&gt;=7,"Atinge","Não atinge"),IF(#REF!="F",IF(CG51&gt;=4,"Atinge","Não atinge"),"erro")),IF(AND(#REF!&lt;70,#REF!&gt;64),IF(#REF!="M",IF(CG51&lt;14,"Atinge","Não atinge"),IF(#REF!="F",IF(CG51&lt;12,"Atinge","Não atinge"),"erro")),""))))))))</f>
        <v>#REF!</v>
      </c>
      <c r="CI51" s="68"/>
      <c r="CJ51" s="10" t="e">
        <f>IF(AND(#REF!&lt;=69,#REF!&gt;=60),IF(#REF!="M",IF(CI51&lt;=8,"Atinge","Não atinge"),IF(#REF!="F",IF(CI51&lt;=8,"Atinge","Não atinge"),"erro")),IF(AND(#REF!&lt;=79,#REF!&gt;=70),IF(#REF!="M",IF(CI51&lt;=9,"Atinge","Não atinge"),IF(#REF!="F",IF(CI51&lt;=9,"Atinge","Não atinge"),"erro")),IF(#REF!&gt;=80,IF(#REF!="M",IF(CI51&lt;=10,"Atinge","Não atinge"),IF(#REF!="F",IF(CI51&lt;=11,"Atinge","Não atinge"),"erro")),"")))</f>
        <v>#REF!</v>
      </c>
      <c r="CK51" s="68"/>
      <c r="CL51" s="68"/>
      <c r="CM51" s="68"/>
      <c r="CN51" s="68"/>
      <c r="CO51" s="68"/>
      <c r="CP51" s="68"/>
      <c r="CQ51" s="68"/>
      <c r="CR51" s="9">
        <f t="shared" si="0"/>
        <v>0</v>
      </c>
      <c r="CS51" s="68"/>
      <c r="CT51" s="9" t="str">
        <f t="shared" si="3"/>
        <v>Não atinge</v>
      </c>
      <c r="CU51" s="69"/>
      <c r="CV51" s="9" t="str">
        <f t="shared" si="4"/>
        <v>Atinge</v>
      </c>
      <c r="CW51" s="115"/>
      <c r="CX51" s="70"/>
      <c r="CY51" s="70"/>
      <c r="CZ51" s="35">
        <f t="shared" si="5"/>
        <v>0</v>
      </c>
      <c r="DA51" s="58"/>
      <c r="DB51" s="68"/>
      <c r="DC51" s="10" t="e">
        <f>IF(AND(#REF!&lt;=64,#REF!&gt;=60),IF(#REF!="M",IF(DB51&gt;=14,"Atinge","Não atinge"),IF(#REF!="F",IF(DB51&gt;=12,"Atinge","Não atinge"),"erro")),IF(AND(#REF!&lt;=69,#REF!&gt;=65),IF(#REF!="M",IF(DB51&gt;=12,"Atinge","Não atinge"),IF(#REF!="F",IF(DB51&gt;=11,"Atinge","Não atinge"),"erro")),IF(AND(#REF!&lt;=74,#REF!&gt;=70),IF(#REF!="M",IF(DB51&gt;=12,"Atinge","Não atinge"),IF(#REF!="F",IF(DB51&gt;=10,"Atinge","Não atinge"),"erro")),IF(AND(#REF!&lt;=79,#REF!&gt;=75),IF(#REF!="M",IF(DB51&gt;=11,"Atinge","Não atinge"),IF(#REF!="F",IF(DB51&gt;=10,"Atinge","Não atinge"),"erro")),IF(AND(#REF!&lt;=84,#REF!&gt;=80),IF(#REF!="M",IF(DB51&gt;=10,"Atinge","Não atinge"),IF(#REF!="F",IF(DB51&gt;=9,"Atinge","Não atinge"),"erro")),IF(AND(#REF!&lt;=89,#REF!&gt;=85),IF(#REF!="M",IF(DB51&gt;=8,"Atinge","Não atinge"),IF(#REF!="F",IF(DB51&gt;=8,"Atinge","Não atinge"),"erro")),IF(#REF!&gt;=90,IF(#REF!="M",IF(DB51&gt;=7,"Atinge","Não atinge"),IF(#REF!="F",IF(DB51&gt;=4,"Atinge","Não atinge"),"erro")),IF(AND(#REF!&lt;70,#REF!&gt;64),IF(#REF!="M",IF(DB51&lt;14,"Atinge","Não atinge"),IF(#REF!="F",IF(DB51&lt;12,"Atinge","Não atinge"),"erro")),""))))))))</f>
        <v>#REF!</v>
      </c>
      <c r="DD51" s="68"/>
      <c r="DE51" s="10" t="e">
        <f>IF(AND(#REF!&lt;=69,#REF!&gt;=60),IF(#REF!="M",IF(DD51&lt;=8,"Atinge","Não atinge"),IF(#REF!="F",IF(DD51&lt;=8,"Atinge","Não atinge"),"erro")),IF(AND(#REF!&lt;=79,#REF!&gt;=70),IF(#REF!="M",IF(DD51&lt;=9,"Atinge","Não atinge"),IF(#REF!="F",IF(DD51&lt;=9,"Atinge","Não atinge"),"erro")),IF(#REF!&gt;=80,IF(#REF!="M",IF(DD51&lt;=10,"Atinge","Não atinge"),IF(#REF!="F",IF(DD51&lt;=11,"Atinge","Não atinge"),"erro")),"")))</f>
        <v>#REF!</v>
      </c>
      <c r="DF51" s="68"/>
      <c r="DG51" s="68"/>
      <c r="DH51" s="68"/>
      <c r="DI51" s="68"/>
      <c r="DJ51" s="68"/>
      <c r="DK51" s="68"/>
      <c r="DL51" s="68"/>
      <c r="DM51" s="9">
        <f t="shared" si="6"/>
        <v>0</v>
      </c>
      <c r="DN51" s="9" t="str">
        <f t="shared" si="9"/>
        <v>Não Atinge</v>
      </c>
      <c r="DO51" s="68"/>
      <c r="DP51" s="9" t="str">
        <f t="shared" si="7"/>
        <v>Não atinge</v>
      </c>
      <c r="DQ51" s="69"/>
      <c r="DR51" s="9" t="str">
        <f t="shared" si="8"/>
        <v>Atinge</v>
      </c>
      <c r="DS51" s="115"/>
      <c r="DT51" s="58"/>
      <c r="DU51" s="59"/>
      <c r="DV51" s="59"/>
      <c r="DW51" s="67"/>
      <c r="DX51" s="67"/>
      <c r="DY51" s="59"/>
      <c r="DZ51" s="67"/>
      <c r="EA51" s="59"/>
      <c r="EB51" s="59"/>
      <c r="EC51" s="59"/>
      <c r="ED51" s="59"/>
      <c r="EE51" s="59"/>
      <c r="EF51" s="67"/>
    </row>
    <row r="52" spans="1:138" s="5" customFormat="1" ht="24.95" customHeight="1">
      <c r="A52" s="9">
        <v>49</v>
      </c>
      <c r="B52" s="73" t="str">
        <f>'DADOS PESSOAIS'!B52</f>
        <v>(código)</v>
      </c>
      <c r="C52" s="58"/>
      <c r="D52" s="65"/>
      <c r="E52" s="65"/>
      <c r="F52" s="64"/>
      <c r="G52" s="59"/>
      <c r="H52" s="59"/>
      <c r="I52" s="67"/>
      <c r="J52" s="67"/>
      <c r="K52" s="59"/>
      <c r="L52" s="67"/>
      <c r="M52" s="59"/>
      <c r="N52" s="59"/>
      <c r="O52" s="59"/>
      <c r="P52" s="59"/>
      <c r="Q52" s="59"/>
      <c r="R52" s="67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67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9">
        <f t="shared" si="2"/>
        <v>0</v>
      </c>
      <c r="CG52" s="68"/>
      <c r="CH52" s="10" t="e">
        <f>IF(AND(#REF!&lt;=64,#REF!&gt;=60),IF(#REF!="M",IF(CG52&gt;=14,"Atinge","Não atinge"),IF(#REF!="F",IF(CG52&gt;=12,"Atinge","Não atinge"),"erro")),IF(AND(#REF!&lt;=69,#REF!&gt;=65),IF(#REF!="M",IF(CG52&gt;=12,"Atinge","Não atinge"),IF(#REF!="F",IF(CG52&gt;=11,"Atinge","Não atinge"),"erro")),IF(AND(#REF!&lt;=74,#REF!&gt;=70),IF(#REF!="M",IF(CG52&gt;=12,"Atinge","Não atinge"),IF(#REF!="F",IF(CG52&gt;=10,"Atinge","Não atinge"),"erro")),IF(AND(#REF!&lt;=79,#REF!&gt;=75),IF(#REF!="M",IF(CG52&gt;=11,"Atinge","Não atinge"),IF(#REF!="F",IF(CG52&gt;=10,"Atinge","Não atinge"),"erro")),IF(AND(#REF!&lt;=84,#REF!&gt;=80),IF(#REF!="M",IF(CG52&gt;=10,"Atinge","Não atinge"),IF(#REF!="F",IF(CG52&gt;=9,"Atinge","Não atinge"),"erro")),IF(AND(#REF!&lt;=89,#REF!&gt;=85),IF(#REF!="M",IF(CG52&gt;=8,"Atinge","Não atinge"),IF(#REF!="F",IF(CG52&gt;=8,"Atinge","Não atinge"),"erro")),IF(#REF!&gt;=90,IF(#REF!="M",IF(CG52&gt;=7,"Atinge","Não atinge"),IF(#REF!="F",IF(CG52&gt;=4,"Atinge","Não atinge"),"erro")),IF(AND(#REF!&lt;70,#REF!&gt;64),IF(#REF!="M",IF(CG52&lt;14,"Atinge","Não atinge"),IF(#REF!="F",IF(CG52&lt;12,"Atinge","Não atinge"),"erro")),""))))))))</f>
        <v>#REF!</v>
      </c>
      <c r="CI52" s="68"/>
      <c r="CJ52" s="10" t="e">
        <f>IF(AND(#REF!&lt;=69,#REF!&gt;=60),IF(#REF!="M",IF(CI52&lt;=8,"Atinge","Não atinge"),IF(#REF!="F",IF(CI52&lt;=8,"Atinge","Não atinge"),"erro")),IF(AND(#REF!&lt;=79,#REF!&gt;=70),IF(#REF!="M",IF(CI52&lt;=9,"Atinge","Não atinge"),IF(#REF!="F",IF(CI52&lt;=9,"Atinge","Não atinge"),"erro")),IF(#REF!&gt;=80,IF(#REF!="M",IF(CI52&lt;=10,"Atinge","Não atinge"),IF(#REF!="F",IF(CI52&lt;=11,"Atinge","Não atinge"),"erro")),"")))</f>
        <v>#REF!</v>
      </c>
      <c r="CK52" s="68"/>
      <c r="CL52" s="68"/>
      <c r="CM52" s="68"/>
      <c r="CN52" s="68"/>
      <c r="CO52" s="68"/>
      <c r="CP52" s="68"/>
      <c r="CQ52" s="68"/>
      <c r="CR52" s="9">
        <f t="shared" si="0"/>
        <v>0</v>
      </c>
      <c r="CS52" s="68"/>
      <c r="CT52" s="9" t="str">
        <f t="shared" si="3"/>
        <v>Não atinge</v>
      </c>
      <c r="CU52" s="69"/>
      <c r="CV52" s="9" t="str">
        <f t="shared" si="4"/>
        <v>Atinge</v>
      </c>
      <c r="CW52" s="115"/>
      <c r="CX52" s="70"/>
      <c r="CY52" s="70"/>
      <c r="CZ52" s="35">
        <f t="shared" si="5"/>
        <v>0</v>
      </c>
      <c r="DA52" s="58"/>
      <c r="DB52" s="68"/>
      <c r="DC52" s="10" t="e">
        <f>IF(AND(#REF!&lt;=64,#REF!&gt;=60),IF(#REF!="M",IF(DB52&gt;=14,"Atinge","Não atinge"),IF(#REF!="F",IF(DB52&gt;=12,"Atinge","Não atinge"),"erro")),IF(AND(#REF!&lt;=69,#REF!&gt;=65),IF(#REF!="M",IF(DB52&gt;=12,"Atinge","Não atinge"),IF(#REF!="F",IF(DB52&gt;=11,"Atinge","Não atinge"),"erro")),IF(AND(#REF!&lt;=74,#REF!&gt;=70),IF(#REF!="M",IF(DB52&gt;=12,"Atinge","Não atinge"),IF(#REF!="F",IF(DB52&gt;=10,"Atinge","Não atinge"),"erro")),IF(AND(#REF!&lt;=79,#REF!&gt;=75),IF(#REF!="M",IF(DB52&gt;=11,"Atinge","Não atinge"),IF(#REF!="F",IF(DB52&gt;=10,"Atinge","Não atinge"),"erro")),IF(AND(#REF!&lt;=84,#REF!&gt;=80),IF(#REF!="M",IF(DB52&gt;=10,"Atinge","Não atinge"),IF(#REF!="F",IF(DB52&gt;=9,"Atinge","Não atinge"),"erro")),IF(AND(#REF!&lt;=89,#REF!&gt;=85),IF(#REF!="M",IF(DB52&gt;=8,"Atinge","Não atinge"),IF(#REF!="F",IF(DB52&gt;=8,"Atinge","Não atinge"),"erro")),IF(#REF!&gt;=90,IF(#REF!="M",IF(DB52&gt;=7,"Atinge","Não atinge"),IF(#REF!="F",IF(DB52&gt;=4,"Atinge","Não atinge"),"erro")),IF(AND(#REF!&lt;70,#REF!&gt;64),IF(#REF!="M",IF(DB52&lt;14,"Atinge","Não atinge"),IF(#REF!="F",IF(DB52&lt;12,"Atinge","Não atinge"),"erro")),""))))))))</f>
        <v>#REF!</v>
      </c>
      <c r="DD52" s="68"/>
      <c r="DE52" s="10" t="e">
        <f>IF(AND(#REF!&lt;=69,#REF!&gt;=60),IF(#REF!="M",IF(DD52&lt;=8,"Atinge","Não atinge"),IF(#REF!="F",IF(DD52&lt;=8,"Atinge","Não atinge"),"erro")),IF(AND(#REF!&lt;=79,#REF!&gt;=70),IF(#REF!="M",IF(DD52&lt;=9,"Atinge","Não atinge"),IF(#REF!="F",IF(DD52&lt;=9,"Atinge","Não atinge"),"erro")),IF(#REF!&gt;=80,IF(#REF!="M",IF(DD52&lt;=10,"Atinge","Não atinge"),IF(#REF!="F",IF(DD52&lt;=11,"Atinge","Não atinge"),"erro")),"")))</f>
        <v>#REF!</v>
      </c>
      <c r="DF52" s="68"/>
      <c r="DG52" s="68"/>
      <c r="DH52" s="68"/>
      <c r="DI52" s="68"/>
      <c r="DJ52" s="68"/>
      <c r="DK52" s="68"/>
      <c r="DL52" s="68"/>
      <c r="DM52" s="9">
        <f t="shared" si="6"/>
        <v>0</v>
      </c>
      <c r="DN52" s="9" t="str">
        <f t="shared" si="9"/>
        <v>Não Atinge</v>
      </c>
      <c r="DO52" s="68"/>
      <c r="DP52" s="9" t="str">
        <f t="shared" si="7"/>
        <v>Não atinge</v>
      </c>
      <c r="DQ52" s="69"/>
      <c r="DR52" s="9" t="str">
        <f t="shared" si="8"/>
        <v>Atinge</v>
      </c>
      <c r="DS52" s="115"/>
      <c r="DT52" s="58"/>
      <c r="DU52" s="59"/>
      <c r="DV52" s="59"/>
      <c r="DW52" s="67"/>
      <c r="DX52" s="67"/>
      <c r="DY52" s="59"/>
      <c r="DZ52" s="67"/>
      <c r="EA52" s="59"/>
      <c r="EB52" s="59"/>
      <c r="EC52" s="59"/>
      <c r="ED52" s="59"/>
      <c r="EE52" s="59"/>
      <c r="EF52" s="67"/>
    </row>
    <row r="53" spans="1:138" s="5" customFormat="1" ht="24.95" customHeight="1">
      <c r="A53" s="9">
        <v>50</v>
      </c>
      <c r="B53" s="73" t="str">
        <f>'DADOS PESSOAIS'!B53</f>
        <v>(código)</v>
      </c>
      <c r="C53" s="58"/>
      <c r="D53" s="65"/>
      <c r="E53" s="65"/>
      <c r="F53" s="64"/>
      <c r="G53" s="59"/>
      <c r="H53" s="59"/>
      <c r="I53" s="67"/>
      <c r="J53" s="67"/>
      <c r="K53" s="59"/>
      <c r="L53" s="67"/>
      <c r="M53" s="59"/>
      <c r="N53" s="59"/>
      <c r="O53" s="59"/>
      <c r="P53" s="59"/>
      <c r="Q53" s="59"/>
      <c r="R53" s="67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67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9">
        <f t="shared" si="2"/>
        <v>0</v>
      </c>
      <c r="CG53" s="68"/>
      <c r="CH53" s="10" t="e">
        <f>IF(AND(#REF!&lt;=64,#REF!&gt;=60),IF(#REF!="M",IF(CG53&gt;=14,"Atinge","Não atinge"),IF(#REF!="F",IF(CG53&gt;=12,"Atinge","Não atinge"),"erro")),IF(AND(#REF!&lt;=69,#REF!&gt;=65),IF(#REF!="M",IF(CG53&gt;=12,"Atinge","Não atinge"),IF(#REF!="F",IF(CG53&gt;=11,"Atinge","Não atinge"),"erro")),IF(AND(#REF!&lt;=74,#REF!&gt;=70),IF(#REF!="M",IF(CG53&gt;=12,"Atinge","Não atinge"),IF(#REF!="F",IF(CG53&gt;=10,"Atinge","Não atinge"),"erro")),IF(AND(#REF!&lt;=79,#REF!&gt;=75),IF(#REF!="M",IF(CG53&gt;=11,"Atinge","Não atinge"),IF(#REF!="F",IF(CG53&gt;=10,"Atinge","Não atinge"),"erro")),IF(AND(#REF!&lt;=84,#REF!&gt;=80),IF(#REF!="M",IF(CG53&gt;=10,"Atinge","Não atinge"),IF(#REF!="F",IF(CG53&gt;=9,"Atinge","Não atinge"),"erro")),IF(AND(#REF!&lt;=89,#REF!&gt;=85),IF(#REF!="M",IF(CG53&gt;=8,"Atinge","Não atinge"),IF(#REF!="F",IF(CG53&gt;=8,"Atinge","Não atinge"),"erro")),IF(#REF!&gt;=90,IF(#REF!="M",IF(CG53&gt;=7,"Atinge","Não atinge"),IF(#REF!="F",IF(CG53&gt;=4,"Atinge","Não atinge"),"erro")),IF(AND(#REF!&lt;70,#REF!&gt;64),IF(#REF!="M",IF(CG53&lt;14,"Atinge","Não atinge"),IF(#REF!="F",IF(CG53&lt;12,"Atinge","Não atinge"),"erro")),""))))))))</f>
        <v>#REF!</v>
      </c>
      <c r="CI53" s="68"/>
      <c r="CJ53" s="10" t="e">
        <f>IF(AND(#REF!&lt;=69,#REF!&gt;=60),IF(#REF!="M",IF(CI53&lt;=8,"Atinge","Não atinge"),IF(#REF!="F",IF(CI53&lt;=8,"Atinge","Não atinge"),"erro")),IF(AND(#REF!&lt;=79,#REF!&gt;=70),IF(#REF!="M",IF(CI53&lt;=9,"Atinge","Não atinge"),IF(#REF!="F",IF(CI53&lt;=9,"Atinge","Não atinge"),"erro")),IF(#REF!&gt;=80,IF(#REF!="M",IF(CI53&lt;=10,"Atinge","Não atinge"),IF(#REF!="F",IF(CI53&lt;=11,"Atinge","Não atinge"),"erro")),"")))</f>
        <v>#REF!</v>
      </c>
      <c r="CK53" s="68"/>
      <c r="CL53" s="68"/>
      <c r="CM53" s="68"/>
      <c r="CN53" s="68"/>
      <c r="CO53" s="68"/>
      <c r="CP53" s="68"/>
      <c r="CQ53" s="68"/>
      <c r="CR53" s="9">
        <f t="shared" si="0"/>
        <v>0</v>
      </c>
      <c r="CS53" s="68"/>
      <c r="CT53" s="9" t="str">
        <f t="shared" si="3"/>
        <v>Não atinge</v>
      </c>
      <c r="CU53" s="69"/>
      <c r="CV53" s="9" t="str">
        <f t="shared" si="4"/>
        <v>Atinge</v>
      </c>
      <c r="CW53" s="115"/>
      <c r="CX53" s="70"/>
      <c r="CY53" s="70"/>
      <c r="CZ53" s="35">
        <f t="shared" si="5"/>
        <v>0</v>
      </c>
      <c r="DA53" s="58"/>
      <c r="DB53" s="68"/>
      <c r="DC53" s="10" t="e">
        <f>IF(AND(#REF!&lt;=64,#REF!&gt;=60),IF(#REF!="M",IF(DB53&gt;=14,"Atinge","Não atinge"),IF(#REF!="F",IF(DB53&gt;=12,"Atinge","Não atinge"),"erro")),IF(AND(#REF!&lt;=69,#REF!&gt;=65),IF(#REF!="M",IF(DB53&gt;=12,"Atinge","Não atinge"),IF(#REF!="F",IF(DB53&gt;=11,"Atinge","Não atinge"),"erro")),IF(AND(#REF!&lt;=74,#REF!&gt;=70),IF(#REF!="M",IF(DB53&gt;=12,"Atinge","Não atinge"),IF(#REF!="F",IF(DB53&gt;=10,"Atinge","Não atinge"),"erro")),IF(AND(#REF!&lt;=79,#REF!&gt;=75),IF(#REF!="M",IF(DB53&gt;=11,"Atinge","Não atinge"),IF(#REF!="F",IF(DB53&gt;=10,"Atinge","Não atinge"),"erro")),IF(AND(#REF!&lt;=84,#REF!&gt;=80),IF(#REF!="M",IF(DB53&gt;=10,"Atinge","Não atinge"),IF(#REF!="F",IF(DB53&gt;=9,"Atinge","Não atinge"),"erro")),IF(AND(#REF!&lt;=89,#REF!&gt;=85),IF(#REF!="M",IF(DB53&gt;=8,"Atinge","Não atinge"),IF(#REF!="F",IF(DB53&gt;=8,"Atinge","Não atinge"),"erro")),IF(#REF!&gt;=90,IF(#REF!="M",IF(DB53&gt;=7,"Atinge","Não atinge"),IF(#REF!="F",IF(DB53&gt;=4,"Atinge","Não atinge"),"erro")),IF(AND(#REF!&lt;70,#REF!&gt;64),IF(#REF!="M",IF(DB53&lt;14,"Atinge","Não atinge"),IF(#REF!="F",IF(DB53&lt;12,"Atinge","Não atinge"),"erro")),""))))))))</f>
        <v>#REF!</v>
      </c>
      <c r="DD53" s="68"/>
      <c r="DE53" s="10" t="e">
        <f>IF(AND(#REF!&lt;=69,#REF!&gt;=60),IF(#REF!="M",IF(DD53&lt;=8,"Atinge","Não atinge"),IF(#REF!="F",IF(DD53&lt;=8,"Atinge","Não atinge"),"erro")),IF(AND(#REF!&lt;=79,#REF!&gt;=70),IF(#REF!="M",IF(DD53&lt;=9,"Atinge","Não atinge"),IF(#REF!="F",IF(DD53&lt;=9,"Atinge","Não atinge"),"erro")),IF(#REF!&gt;=80,IF(#REF!="M",IF(DD53&lt;=10,"Atinge","Não atinge"),IF(#REF!="F",IF(DD53&lt;=11,"Atinge","Não atinge"),"erro")),"")))</f>
        <v>#REF!</v>
      </c>
      <c r="DF53" s="68"/>
      <c r="DG53" s="68"/>
      <c r="DH53" s="68"/>
      <c r="DI53" s="68"/>
      <c r="DJ53" s="68"/>
      <c r="DK53" s="68"/>
      <c r="DL53" s="68"/>
      <c r="DM53" s="9">
        <f t="shared" si="6"/>
        <v>0</v>
      </c>
      <c r="DN53" s="9" t="str">
        <f t="shared" si="9"/>
        <v>Não Atinge</v>
      </c>
      <c r="DO53" s="68"/>
      <c r="DP53" s="9" t="str">
        <f t="shared" si="7"/>
        <v>Não atinge</v>
      </c>
      <c r="DQ53" s="69"/>
      <c r="DR53" s="9" t="str">
        <f t="shared" si="8"/>
        <v>Atinge</v>
      </c>
      <c r="DS53" s="115"/>
      <c r="DT53" s="58"/>
      <c r="DU53" s="59"/>
      <c r="DV53" s="59"/>
      <c r="DW53" s="67"/>
      <c r="DX53" s="67"/>
      <c r="DY53" s="59"/>
      <c r="DZ53" s="67"/>
      <c r="EA53" s="59"/>
      <c r="EB53" s="59"/>
      <c r="EC53" s="59"/>
      <c r="ED53" s="59"/>
      <c r="EE53" s="59"/>
      <c r="EF53" s="67"/>
    </row>
    <row r="54" spans="1:138" s="5" customFormat="1" ht="24.95" customHeight="1">
      <c r="A54" s="9">
        <v>51</v>
      </c>
      <c r="B54" s="73" t="str">
        <f>'DADOS PESSOAIS'!B54</f>
        <v>(código)</v>
      </c>
      <c r="C54" s="58"/>
      <c r="D54" s="65"/>
      <c r="E54" s="65"/>
      <c r="F54" s="64"/>
      <c r="G54" s="59"/>
      <c r="H54" s="59"/>
      <c r="I54" s="67"/>
      <c r="J54" s="67"/>
      <c r="K54" s="59"/>
      <c r="L54" s="67"/>
      <c r="M54" s="59"/>
      <c r="N54" s="59"/>
      <c r="O54" s="59"/>
      <c r="P54" s="59"/>
      <c r="Q54" s="59"/>
      <c r="R54" s="67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67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9">
        <f t="shared" si="2"/>
        <v>0</v>
      </c>
      <c r="CG54" s="68"/>
      <c r="CH54" s="10" t="e">
        <f>IF(AND(#REF!&lt;=64,#REF!&gt;=60),IF(#REF!="M",IF(CG54&gt;=14,"Atinge","Não atinge"),IF(#REF!="F",IF(CG54&gt;=12,"Atinge","Não atinge"),"erro")),IF(AND(#REF!&lt;=69,#REF!&gt;=65),IF(#REF!="M",IF(CG54&gt;=12,"Atinge","Não atinge"),IF(#REF!="F",IF(CG54&gt;=11,"Atinge","Não atinge"),"erro")),IF(AND(#REF!&lt;=74,#REF!&gt;=70),IF(#REF!="M",IF(CG54&gt;=12,"Atinge","Não atinge"),IF(#REF!="F",IF(CG54&gt;=10,"Atinge","Não atinge"),"erro")),IF(AND(#REF!&lt;=79,#REF!&gt;=75),IF(#REF!="M",IF(CG54&gt;=11,"Atinge","Não atinge"),IF(#REF!="F",IF(CG54&gt;=10,"Atinge","Não atinge"),"erro")),IF(AND(#REF!&lt;=84,#REF!&gt;=80),IF(#REF!="M",IF(CG54&gt;=10,"Atinge","Não atinge"),IF(#REF!="F",IF(CG54&gt;=9,"Atinge","Não atinge"),"erro")),IF(AND(#REF!&lt;=89,#REF!&gt;=85),IF(#REF!="M",IF(CG54&gt;=8,"Atinge","Não atinge"),IF(#REF!="F",IF(CG54&gt;=8,"Atinge","Não atinge"),"erro")),IF(#REF!&gt;=90,IF(#REF!="M",IF(CG54&gt;=7,"Atinge","Não atinge"),IF(#REF!="F",IF(CG54&gt;=4,"Atinge","Não atinge"),"erro")),IF(AND(#REF!&lt;70,#REF!&gt;64),IF(#REF!="M",IF(CG54&lt;14,"Atinge","Não atinge"),IF(#REF!="F",IF(CG54&lt;12,"Atinge","Não atinge"),"erro")),""))))))))</f>
        <v>#REF!</v>
      </c>
      <c r="CI54" s="68"/>
      <c r="CJ54" s="10" t="e">
        <f>IF(AND(#REF!&lt;=69,#REF!&gt;=60),IF(#REF!="M",IF(CI54&lt;=8,"Atinge","Não atinge"),IF(#REF!="F",IF(CI54&lt;=8,"Atinge","Não atinge"),"erro")),IF(AND(#REF!&lt;=79,#REF!&gt;=70),IF(#REF!="M",IF(CI54&lt;=9,"Atinge","Não atinge"),IF(#REF!="F",IF(CI54&lt;=9,"Atinge","Não atinge"),"erro")),IF(#REF!&gt;=80,IF(#REF!="M",IF(CI54&lt;=10,"Atinge","Não atinge"),IF(#REF!="F",IF(CI54&lt;=11,"Atinge","Não atinge"),"erro")),"")))</f>
        <v>#REF!</v>
      </c>
      <c r="CK54" s="68"/>
      <c r="CL54" s="68"/>
      <c r="CM54" s="68"/>
      <c r="CN54" s="68"/>
      <c r="CO54" s="68"/>
      <c r="CP54" s="68"/>
      <c r="CQ54" s="68"/>
      <c r="CR54" s="9">
        <f t="shared" si="0"/>
        <v>0</v>
      </c>
      <c r="CS54" s="68"/>
      <c r="CT54" s="9" t="str">
        <f t="shared" si="3"/>
        <v>Não atinge</v>
      </c>
      <c r="CU54" s="69"/>
      <c r="CV54" s="9" t="str">
        <f t="shared" si="4"/>
        <v>Atinge</v>
      </c>
      <c r="CW54" s="115"/>
      <c r="CX54" s="70"/>
      <c r="CY54" s="70"/>
      <c r="CZ54" s="35">
        <f t="shared" si="5"/>
        <v>0</v>
      </c>
      <c r="DA54" s="58"/>
      <c r="DB54" s="68"/>
      <c r="DC54" s="10" t="e">
        <f>IF(AND(#REF!&lt;=64,#REF!&gt;=60),IF(#REF!="M",IF(DB54&gt;=14,"Atinge","Não atinge"),IF(#REF!="F",IF(DB54&gt;=12,"Atinge","Não atinge"),"erro")),IF(AND(#REF!&lt;=69,#REF!&gt;=65),IF(#REF!="M",IF(DB54&gt;=12,"Atinge","Não atinge"),IF(#REF!="F",IF(DB54&gt;=11,"Atinge","Não atinge"),"erro")),IF(AND(#REF!&lt;=74,#REF!&gt;=70),IF(#REF!="M",IF(DB54&gt;=12,"Atinge","Não atinge"),IF(#REF!="F",IF(DB54&gt;=10,"Atinge","Não atinge"),"erro")),IF(AND(#REF!&lt;=79,#REF!&gt;=75),IF(#REF!="M",IF(DB54&gt;=11,"Atinge","Não atinge"),IF(#REF!="F",IF(DB54&gt;=10,"Atinge","Não atinge"),"erro")),IF(AND(#REF!&lt;=84,#REF!&gt;=80),IF(#REF!="M",IF(DB54&gt;=10,"Atinge","Não atinge"),IF(#REF!="F",IF(DB54&gt;=9,"Atinge","Não atinge"),"erro")),IF(AND(#REF!&lt;=89,#REF!&gt;=85),IF(#REF!="M",IF(DB54&gt;=8,"Atinge","Não atinge"),IF(#REF!="F",IF(DB54&gt;=8,"Atinge","Não atinge"),"erro")),IF(#REF!&gt;=90,IF(#REF!="M",IF(DB54&gt;=7,"Atinge","Não atinge"),IF(#REF!="F",IF(DB54&gt;=4,"Atinge","Não atinge"),"erro")),IF(AND(#REF!&lt;70,#REF!&gt;64),IF(#REF!="M",IF(DB54&lt;14,"Atinge","Não atinge"),IF(#REF!="F",IF(DB54&lt;12,"Atinge","Não atinge"),"erro")),""))))))))</f>
        <v>#REF!</v>
      </c>
      <c r="DD54" s="68"/>
      <c r="DE54" s="10" t="e">
        <f>IF(AND(#REF!&lt;=69,#REF!&gt;=60),IF(#REF!="M",IF(DD54&lt;=8,"Atinge","Não atinge"),IF(#REF!="F",IF(DD54&lt;=8,"Atinge","Não atinge"),"erro")),IF(AND(#REF!&lt;=79,#REF!&gt;=70),IF(#REF!="M",IF(DD54&lt;=9,"Atinge","Não atinge"),IF(#REF!="F",IF(DD54&lt;=9,"Atinge","Não atinge"),"erro")),IF(#REF!&gt;=80,IF(#REF!="M",IF(DD54&lt;=10,"Atinge","Não atinge"),IF(#REF!="F",IF(DD54&lt;=11,"Atinge","Não atinge"),"erro")),"")))</f>
        <v>#REF!</v>
      </c>
      <c r="DF54" s="68"/>
      <c r="DG54" s="68"/>
      <c r="DH54" s="68"/>
      <c r="DI54" s="68"/>
      <c r="DJ54" s="68"/>
      <c r="DK54" s="68"/>
      <c r="DL54" s="68"/>
      <c r="DM54" s="9">
        <f t="shared" si="6"/>
        <v>0</v>
      </c>
      <c r="DN54" s="9" t="str">
        <f t="shared" si="9"/>
        <v>Não Atinge</v>
      </c>
      <c r="DO54" s="68"/>
      <c r="DP54" s="9" t="str">
        <f t="shared" si="7"/>
        <v>Não atinge</v>
      </c>
      <c r="DQ54" s="69"/>
      <c r="DR54" s="9" t="str">
        <f t="shared" si="8"/>
        <v>Atinge</v>
      </c>
      <c r="DS54" s="115"/>
      <c r="DT54" s="58"/>
      <c r="DU54" s="59"/>
      <c r="DV54" s="59"/>
      <c r="DW54" s="67"/>
      <c r="DX54" s="67"/>
      <c r="DY54" s="59"/>
      <c r="DZ54" s="67"/>
      <c r="EA54" s="59"/>
      <c r="EB54" s="59"/>
      <c r="EC54" s="59"/>
      <c r="ED54" s="59"/>
      <c r="EE54" s="59"/>
      <c r="EF54" s="67"/>
      <c r="EH54" s="6"/>
    </row>
    <row r="55" spans="1:138" s="5" customFormat="1" ht="24.95" customHeight="1">
      <c r="A55" s="9">
        <v>52</v>
      </c>
      <c r="B55" s="73" t="str">
        <f>'DADOS PESSOAIS'!B55</f>
        <v>(código)</v>
      </c>
      <c r="C55" s="58"/>
      <c r="D55" s="65"/>
      <c r="E55" s="65"/>
      <c r="F55" s="64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67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9">
        <f t="shared" si="2"/>
        <v>0</v>
      </c>
      <c r="CG55" s="68"/>
      <c r="CH55" s="10" t="e">
        <f>IF(AND(#REF!&lt;=64,#REF!&gt;=60),IF(#REF!="M",IF(CG55&gt;=14,"Atinge","Não atinge"),IF(#REF!="F",IF(CG55&gt;=12,"Atinge","Não atinge"),"erro")),IF(AND(#REF!&lt;=69,#REF!&gt;=65),IF(#REF!="M",IF(CG55&gt;=12,"Atinge","Não atinge"),IF(#REF!="F",IF(CG55&gt;=11,"Atinge","Não atinge"),"erro")),IF(AND(#REF!&lt;=74,#REF!&gt;=70),IF(#REF!="M",IF(CG55&gt;=12,"Atinge","Não atinge"),IF(#REF!="F",IF(CG55&gt;=10,"Atinge","Não atinge"),"erro")),IF(AND(#REF!&lt;=79,#REF!&gt;=75),IF(#REF!="M",IF(CG55&gt;=11,"Atinge","Não atinge"),IF(#REF!="F",IF(CG55&gt;=10,"Atinge","Não atinge"),"erro")),IF(AND(#REF!&lt;=84,#REF!&gt;=80),IF(#REF!="M",IF(CG55&gt;=10,"Atinge","Não atinge"),IF(#REF!="F",IF(CG55&gt;=9,"Atinge","Não atinge"),"erro")),IF(AND(#REF!&lt;=89,#REF!&gt;=85),IF(#REF!="M",IF(CG55&gt;=8,"Atinge","Não atinge"),IF(#REF!="F",IF(CG55&gt;=8,"Atinge","Não atinge"),"erro")),IF(#REF!&gt;=90,IF(#REF!="M",IF(CG55&gt;=7,"Atinge","Não atinge"),IF(#REF!="F",IF(CG55&gt;=4,"Atinge","Não atinge"),"erro")),IF(AND(#REF!&lt;70,#REF!&gt;64),IF(#REF!="M",IF(CG55&lt;14,"Atinge","Não atinge"),IF(#REF!="F",IF(CG55&lt;12,"Atinge","Não atinge"),"erro")),""))))))))</f>
        <v>#REF!</v>
      </c>
      <c r="CI55" s="68"/>
      <c r="CJ55" s="10" t="e">
        <f>IF(AND(#REF!&lt;=69,#REF!&gt;=60),IF(#REF!="M",IF(CI55&lt;=8,"Atinge","Não atinge"),IF(#REF!="F",IF(CI55&lt;=8,"Atinge","Não atinge"),"erro")),IF(AND(#REF!&lt;=79,#REF!&gt;=70),IF(#REF!="M",IF(CI55&lt;=9,"Atinge","Não atinge"),IF(#REF!="F",IF(CI55&lt;=9,"Atinge","Não atinge"),"erro")),IF(#REF!&gt;=80,IF(#REF!="M",IF(CI55&lt;=10,"Atinge","Não atinge"),IF(#REF!="F",IF(CI55&lt;=11,"Atinge","Não atinge"),"erro")),"")))</f>
        <v>#REF!</v>
      </c>
      <c r="CK55" s="68"/>
      <c r="CL55" s="68"/>
      <c r="CM55" s="68"/>
      <c r="CN55" s="68"/>
      <c r="CO55" s="68"/>
      <c r="CP55" s="68"/>
      <c r="CQ55" s="68"/>
      <c r="CR55" s="9">
        <f t="shared" si="0"/>
        <v>0</v>
      </c>
      <c r="CS55" s="68"/>
      <c r="CT55" s="9" t="str">
        <f t="shared" si="3"/>
        <v>Não atinge</v>
      </c>
      <c r="CU55" s="69"/>
      <c r="CV55" s="9" t="str">
        <f t="shared" si="4"/>
        <v>Atinge</v>
      </c>
      <c r="CW55" s="115"/>
      <c r="CX55" s="70"/>
      <c r="CY55" s="70"/>
      <c r="CZ55" s="35">
        <f t="shared" si="5"/>
        <v>0</v>
      </c>
      <c r="DA55" s="58"/>
      <c r="DB55" s="68"/>
      <c r="DC55" s="10" t="e">
        <f>IF(AND(#REF!&lt;=64,#REF!&gt;=60),IF(#REF!="M",IF(DB55&gt;=14,"Atinge","Não atinge"),IF(#REF!="F",IF(DB55&gt;=12,"Atinge","Não atinge"),"erro")),IF(AND(#REF!&lt;=69,#REF!&gt;=65),IF(#REF!="M",IF(DB55&gt;=12,"Atinge","Não atinge"),IF(#REF!="F",IF(DB55&gt;=11,"Atinge","Não atinge"),"erro")),IF(AND(#REF!&lt;=74,#REF!&gt;=70),IF(#REF!="M",IF(DB55&gt;=12,"Atinge","Não atinge"),IF(#REF!="F",IF(DB55&gt;=10,"Atinge","Não atinge"),"erro")),IF(AND(#REF!&lt;=79,#REF!&gt;=75),IF(#REF!="M",IF(DB55&gt;=11,"Atinge","Não atinge"),IF(#REF!="F",IF(DB55&gt;=10,"Atinge","Não atinge"),"erro")),IF(AND(#REF!&lt;=84,#REF!&gt;=80),IF(#REF!="M",IF(DB55&gt;=10,"Atinge","Não atinge"),IF(#REF!="F",IF(DB55&gt;=9,"Atinge","Não atinge"),"erro")),IF(AND(#REF!&lt;=89,#REF!&gt;=85),IF(#REF!="M",IF(DB55&gt;=8,"Atinge","Não atinge"),IF(#REF!="F",IF(DB55&gt;=8,"Atinge","Não atinge"),"erro")),IF(#REF!&gt;=90,IF(#REF!="M",IF(DB55&gt;=7,"Atinge","Não atinge"),IF(#REF!="F",IF(DB55&gt;=4,"Atinge","Não atinge"),"erro")),IF(AND(#REF!&lt;70,#REF!&gt;64),IF(#REF!="M",IF(DB55&lt;14,"Atinge","Não atinge"),IF(#REF!="F",IF(DB55&lt;12,"Atinge","Não atinge"),"erro")),""))))))))</f>
        <v>#REF!</v>
      </c>
      <c r="DD55" s="68"/>
      <c r="DE55" s="10" t="e">
        <f>IF(AND(#REF!&lt;=69,#REF!&gt;=60),IF(#REF!="M",IF(DD55&lt;=8,"Atinge","Não atinge"),IF(#REF!="F",IF(DD55&lt;=8,"Atinge","Não atinge"),"erro")),IF(AND(#REF!&lt;=79,#REF!&gt;=70),IF(#REF!="M",IF(DD55&lt;=9,"Atinge","Não atinge"),IF(#REF!="F",IF(DD55&lt;=9,"Atinge","Não atinge"),"erro")),IF(#REF!&gt;=80,IF(#REF!="M",IF(DD55&lt;=10,"Atinge","Não atinge"),IF(#REF!="F",IF(DD55&lt;=11,"Atinge","Não atinge"),"erro")),"")))</f>
        <v>#REF!</v>
      </c>
      <c r="DF55" s="68"/>
      <c r="DG55" s="68"/>
      <c r="DH55" s="68"/>
      <c r="DI55" s="68"/>
      <c r="DJ55" s="68"/>
      <c r="DK55" s="68"/>
      <c r="DL55" s="68"/>
      <c r="DM55" s="9">
        <f t="shared" si="6"/>
        <v>0</v>
      </c>
      <c r="DN55" s="9" t="str">
        <f t="shared" si="9"/>
        <v>Não Atinge</v>
      </c>
      <c r="DO55" s="68"/>
      <c r="DP55" s="9" t="str">
        <f t="shared" si="7"/>
        <v>Não atinge</v>
      </c>
      <c r="DQ55" s="69"/>
      <c r="DR55" s="9" t="str">
        <f t="shared" si="8"/>
        <v>Atinge</v>
      </c>
      <c r="DS55" s="115"/>
      <c r="DT55" s="58"/>
      <c r="DU55" s="59"/>
      <c r="DV55" s="59"/>
      <c r="DW55" s="67"/>
      <c r="DX55" s="67"/>
      <c r="DY55" s="59"/>
      <c r="DZ55" s="67"/>
      <c r="EA55" s="59"/>
      <c r="EB55" s="59"/>
      <c r="EC55" s="59"/>
      <c r="ED55" s="59"/>
      <c r="EE55" s="59"/>
      <c r="EF55" s="67"/>
    </row>
    <row r="56" spans="1:138" s="5" customFormat="1" ht="24.95" customHeight="1">
      <c r="A56" s="9">
        <v>53</v>
      </c>
      <c r="B56" s="73" t="str">
        <f>'DADOS PESSOAIS'!B56</f>
        <v>(código)</v>
      </c>
      <c r="C56" s="58"/>
      <c r="D56" s="65"/>
      <c r="E56" s="65"/>
      <c r="F56" s="64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67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9">
        <f t="shared" si="2"/>
        <v>0</v>
      </c>
      <c r="CG56" s="68"/>
      <c r="CH56" s="10" t="e">
        <f>IF(AND(#REF!&lt;=64,#REF!&gt;=60),IF(#REF!="M",IF(CG56&gt;=14,"Atinge","Não atinge"),IF(#REF!="F",IF(CG56&gt;=12,"Atinge","Não atinge"),"erro")),IF(AND(#REF!&lt;=69,#REF!&gt;=65),IF(#REF!="M",IF(CG56&gt;=12,"Atinge","Não atinge"),IF(#REF!="F",IF(CG56&gt;=11,"Atinge","Não atinge"),"erro")),IF(AND(#REF!&lt;=74,#REF!&gt;=70),IF(#REF!="M",IF(CG56&gt;=12,"Atinge","Não atinge"),IF(#REF!="F",IF(CG56&gt;=10,"Atinge","Não atinge"),"erro")),IF(AND(#REF!&lt;=79,#REF!&gt;=75),IF(#REF!="M",IF(CG56&gt;=11,"Atinge","Não atinge"),IF(#REF!="F",IF(CG56&gt;=10,"Atinge","Não atinge"),"erro")),IF(AND(#REF!&lt;=84,#REF!&gt;=80),IF(#REF!="M",IF(CG56&gt;=10,"Atinge","Não atinge"),IF(#REF!="F",IF(CG56&gt;=9,"Atinge","Não atinge"),"erro")),IF(AND(#REF!&lt;=89,#REF!&gt;=85),IF(#REF!="M",IF(CG56&gt;=8,"Atinge","Não atinge"),IF(#REF!="F",IF(CG56&gt;=8,"Atinge","Não atinge"),"erro")),IF(#REF!&gt;=90,IF(#REF!="M",IF(CG56&gt;=7,"Atinge","Não atinge"),IF(#REF!="F",IF(CG56&gt;=4,"Atinge","Não atinge"),"erro")),IF(AND(#REF!&lt;70,#REF!&gt;64),IF(#REF!="M",IF(CG56&lt;14,"Atinge","Não atinge"),IF(#REF!="F",IF(CG56&lt;12,"Atinge","Não atinge"),"erro")),""))))))))</f>
        <v>#REF!</v>
      </c>
      <c r="CI56" s="68"/>
      <c r="CJ56" s="10" t="e">
        <f>IF(AND(#REF!&lt;=69,#REF!&gt;=60),IF(#REF!="M",IF(CI56&lt;=8,"Atinge","Não atinge"),IF(#REF!="F",IF(CI56&lt;=8,"Atinge","Não atinge"),"erro")),IF(AND(#REF!&lt;=79,#REF!&gt;=70),IF(#REF!="M",IF(CI56&lt;=9,"Atinge","Não atinge"),IF(#REF!="F",IF(CI56&lt;=9,"Atinge","Não atinge"),"erro")),IF(#REF!&gt;=80,IF(#REF!="M",IF(CI56&lt;=10,"Atinge","Não atinge"),IF(#REF!="F",IF(CI56&lt;=11,"Atinge","Não atinge"),"erro")),"")))</f>
        <v>#REF!</v>
      </c>
      <c r="CK56" s="68"/>
      <c r="CL56" s="68"/>
      <c r="CM56" s="68"/>
      <c r="CN56" s="68"/>
      <c r="CO56" s="68"/>
      <c r="CP56" s="68"/>
      <c r="CQ56" s="68"/>
      <c r="CR56" s="9">
        <f t="shared" si="0"/>
        <v>0</v>
      </c>
      <c r="CS56" s="68"/>
      <c r="CT56" s="9" t="str">
        <f t="shared" si="3"/>
        <v>Não atinge</v>
      </c>
      <c r="CU56" s="69"/>
      <c r="CV56" s="9" t="str">
        <f t="shared" si="4"/>
        <v>Atinge</v>
      </c>
      <c r="CW56" s="115"/>
      <c r="CX56" s="70"/>
      <c r="CY56" s="70"/>
      <c r="CZ56" s="35">
        <f t="shared" si="5"/>
        <v>0</v>
      </c>
      <c r="DA56" s="58"/>
      <c r="DB56" s="68"/>
      <c r="DC56" s="10" t="e">
        <f>IF(AND(#REF!&lt;=64,#REF!&gt;=60),IF(#REF!="M",IF(DB56&gt;=14,"Atinge","Não atinge"),IF(#REF!="F",IF(DB56&gt;=12,"Atinge","Não atinge"),"erro")),IF(AND(#REF!&lt;=69,#REF!&gt;=65),IF(#REF!="M",IF(DB56&gt;=12,"Atinge","Não atinge"),IF(#REF!="F",IF(DB56&gt;=11,"Atinge","Não atinge"),"erro")),IF(AND(#REF!&lt;=74,#REF!&gt;=70),IF(#REF!="M",IF(DB56&gt;=12,"Atinge","Não atinge"),IF(#REF!="F",IF(DB56&gt;=10,"Atinge","Não atinge"),"erro")),IF(AND(#REF!&lt;=79,#REF!&gt;=75),IF(#REF!="M",IF(DB56&gt;=11,"Atinge","Não atinge"),IF(#REF!="F",IF(DB56&gt;=10,"Atinge","Não atinge"),"erro")),IF(AND(#REF!&lt;=84,#REF!&gt;=80),IF(#REF!="M",IF(DB56&gt;=10,"Atinge","Não atinge"),IF(#REF!="F",IF(DB56&gt;=9,"Atinge","Não atinge"),"erro")),IF(AND(#REF!&lt;=89,#REF!&gt;=85),IF(#REF!="M",IF(DB56&gt;=8,"Atinge","Não atinge"),IF(#REF!="F",IF(DB56&gt;=8,"Atinge","Não atinge"),"erro")),IF(#REF!&gt;=90,IF(#REF!="M",IF(DB56&gt;=7,"Atinge","Não atinge"),IF(#REF!="F",IF(DB56&gt;=4,"Atinge","Não atinge"),"erro")),IF(AND(#REF!&lt;70,#REF!&gt;64),IF(#REF!="M",IF(DB56&lt;14,"Atinge","Não atinge"),IF(#REF!="F",IF(DB56&lt;12,"Atinge","Não atinge"),"erro")),""))))))))</f>
        <v>#REF!</v>
      </c>
      <c r="DD56" s="68"/>
      <c r="DE56" s="10" t="e">
        <f>IF(AND(#REF!&lt;=69,#REF!&gt;=60),IF(#REF!="M",IF(DD56&lt;=8,"Atinge","Não atinge"),IF(#REF!="F",IF(DD56&lt;=8,"Atinge","Não atinge"),"erro")),IF(AND(#REF!&lt;=79,#REF!&gt;=70),IF(#REF!="M",IF(DD56&lt;=9,"Atinge","Não atinge"),IF(#REF!="F",IF(DD56&lt;=9,"Atinge","Não atinge"),"erro")),IF(#REF!&gt;=80,IF(#REF!="M",IF(DD56&lt;=10,"Atinge","Não atinge"),IF(#REF!="F",IF(DD56&lt;=11,"Atinge","Não atinge"),"erro")),"")))</f>
        <v>#REF!</v>
      </c>
      <c r="DF56" s="68"/>
      <c r="DG56" s="68"/>
      <c r="DH56" s="68"/>
      <c r="DI56" s="68"/>
      <c r="DJ56" s="68"/>
      <c r="DK56" s="68"/>
      <c r="DL56" s="68"/>
      <c r="DM56" s="9">
        <f t="shared" si="6"/>
        <v>0</v>
      </c>
      <c r="DN56" s="9" t="str">
        <f t="shared" si="9"/>
        <v>Não Atinge</v>
      </c>
      <c r="DO56" s="68"/>
      <c r="DP56" s="9" t="str">
        <f t="shared" si="7"/>
        <v>Não atinge</v>
      </c>
      <c r="DQ56" s="69"/>
      <c r="DR56" s="9" t="str">
        <f t="shared" si="8"/>
        <v>Atinge</v>
      </c>
      <c r="DS56" s="115"/>
      <c r="DT56" s="58"/>
      <c r="DU56" s="59"/>
      <c r="DV56" s="59"/>
      <c r="DW56" s="67"/>
      <c r="DX56" s="67"/>
      <c r="DY56" s="59"/>
      <c r="DZ56" s="67"/>
      <c r="EA56" s="59"/>
      <c r="EB56" s="59"/>
      <c r="EC56" s="59"/>
      <c r="ED56" s="59"/>
      <c r="EE56" s="59"/>
      <c r="EF56" s="67"/>
    </row>
    <row r="57" spans="1:138" s="5" customFormat="1" ht="24.95" customHeight="1">
      <c r="A57" s="9">
        <v>54</v>
      </c>
      <c r="B57" s="73" t="str">
        <f>'DADOS PESSOAIS'!B57</f>
        <v>(código)</v>
      </c>
      <c r="C57" s="58"/>
      <c r="D57" s="65"/>
      <c r="E57" s="65"/>
      <c r="F57" s="64"/>
      <c r="G57" s="59"/>
      <c r="H57" s="59"/>
      <c r="I57" s="67"/>
      <c r="J57" s="67"/>
      <c r="K57" s="59"/>
      <c r="L57" s="67"/>
      <c r="M57" s="59"/>
      <c r="N57" s="59"/>
      <c r="O57" s="59"/>
      <c r="P57" s="59"/>
      <c r="Q57" s="59"/>
      <c r="R57" s="67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67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9">
        <f t="shared" si="2"/>
        <v>0</v>
      </c>
      <c r="CG57" s="68"/>
      <c r="CH57" s="10" t="e">
        <f>IF(AND(#REF!&lt;=64,#REF!&gt;=60),IF(#REF!="M",IF(CG57&gt;=14,"Atinge","Não atinge"),IF(#REF!="F",IF(CG57&gt;=12,"Atinge","Não atinge"),"erro")),IF(AND(#REF!&lt;=69,#REF!&gt;=65),IF(#REF!="M",IF(CG57&gt;=12,"Atinge","Não atinge"),IF(#REF!="F",IF(CG57&gt;=11,"Atinge","Não atinge"),"erro")),IF(AND(#REF!&lt;=74,#REF!&gt;=70),IF(#REF!="M",IF(CG57&gt;=12,"Atinge","Não atinge"),IF(#REF!="F",IF(CG57&gt;=10,"Atinge","Não atinge"),"erro")),IF(AND(#REF!&lt;=79,#REF!&gt;=75),IF(#REF!="M",IF(CG57&gt;=11,"Atinge","Não atinge"),IF(#REF!="F",IF(CG57&gt;=10,"Atinge","Não atinge"),"erro")),IF(AND(#REF!&lt;=84,#REF!&gt;=80),IF(#REF!="M",IF(CG57&gt;=10,"Atinge","Não atinge"),IF(#REF!="F",IF(CG57&gt;=9,"Atinge","Não atinge"),"erro")),IF(AND(#REF!&lt;=89,#REF!&gt;=85),IF(#REF!="M",IF(CG57&gt;=8,"Atinge","Não atinge"),IF(#REF!="F",IF(CG57&gt;=8,"Atinge","Não atinge"),"erro")),IF(#REF!&gt;=90,IF(#REF!="M",IF(CG57&gt;=7,"Atinge","Não atinge"),IF(#REF!="F",IF(CG57&gt;=4,"Atinge","Não atinge"),"erro")),IF(AND(#REF!&lt;70,#REF!&gt;64),IF(#REF!="M",IF(CG57&lt;14,"Atinge","Não atinge"),IF(#REF!="F",IF(CG57&lt;12,"Atinge","Não atinge"),"erro")),""))))))))</f>
        <v>#REF!</v>
      </c>
      <c r="CI57" s="68"/>
      <c r="CJ57" s="10" t="e">
        <f>IF(AND(#REF!&lt;=69,#REF!&gt;=60),IF(#REF!="M",IF(CI57&lt;=8,"Atinge","Não atinge"),IF(#REF!="F",IF(CI57&lt;=8,"Atinge","Não atinge"),"erro")),IF(AND(#REF!&lt;=79,#REF!&gt;=70),IF(#REF!="M",IF(CI57&lt;=9,"Atinge","Não atinge"),IF(#REF!="F",IF(CI57&lt;=9,"Atinge","Não atinge"),"erro")),IF(#REF!&gt;=80,IF(#REF!="M",IF(CI57&lt;=10,"Atinge","Não atinge"),IF(#REF!="F",IF(CI57&lt;=11,"Atinge","Não atinge"),"erro")),"")))</f>
        <v>#REF!</v>
      </c>
      <c r="CK57" s="68"/>
      <c r="CL57" s="68"/>
      <c r="CM57" s="68"/>
      <c r="CN57" s="68"/>
      <c r="CO57" s="68"/>
      <c r="CP57" s="68"/>
      <c r="CQ57" s="68"/>
      <c r="CR57" s="9">
        <f t="shared" si="0"/>
        <v>0</v>
      </c>
      <c r="CS57" s="68"/>
      <c r="CT57" s="9" t="str">
        <f t="shared" si="3"/>
        <v>Não atinge</v>
      </c>
      <c r="CU57" s="69"/>
      <c r="CV57" s="9" t="str">
        <f t="shared" si="4"/>
        <v>Atinge</v>
      </c>
      <c r="CW57" s="115"/>
      <c r="CX57" s="70"/>
      <c r="CY57" s="70"/>
      <c r="CZ57" s="35">
        <f t="shared" si="5"/>
        <v>0</v>
      </c>
      <c r="DA57" s="58"/>
      <c r="DB57" s="68"/>
      <c r="DC57" s="10" t="e">
        <f>IF(AND(#REF!&lt;=64,#REF!&gt;=60),IF(#REF!="M",IF(DB57&gt;=14,"Atinge","Não atinge"),IF(#REF!="F",IF(DB57&gt;=12,"Atinge","Não atinge"),"erro")),IF(AND(#REF!&lt;=69,#REF!&gt;=65),IF(#REF!="M",IF(DB57&gt;=12,"Atinge","Não atinge"),IF(#REF!="F",IF(DB57&gt;=11,"Atinge","Não atinge"),"erro")),IF(AND(#REF!&lt;=74,#REF!&gt;=70),IF(#REF!="M",IF(DB57&gt;=12,"Atinge","Não atinge"),IF(#REF!="F",IF(DB57&gt;=10,"Atinge","Não atinge"),"erro")),IF(AND(#REF!&lt;=79,#REF!&gt;=75),IF(#REF!="M",IF(DB57&gt;=11,"Atinge","Não atinge"),IF(#REF!="F",IF(DB57&gt;=10,"Atinge","Não atinge"),"erro")),IF(AND(#REF!&lt;=84,#REF!&gt;=80),IF(#REF!="M",IF(DB57&gt;=10,"Atinge","Não atinge"),IF(#REF!="F",IF(DB57&gt;=9,"Atinge","Não atinge"),"erro")),IF(AND(#REF!&lt;=89,#REF!&gt;=85),IF(#REF!="M",IF(DB57&gt;=8,"Atinge","Não atinge"),IF(#REF!="F",IF(DB57&gt;=8,"Atinge","Não atinge"),"erro")),IF(#REF!&gt;=90,IF(#REF!="M",IF(DB57&gt;=7,"Atinge","Não atinge"),IF(#REF!="F",IF(DB57&gt;=4,"Atinge","Não atinge"),"erro")),IF(AND(#REF!&lt;70,#REF!&gt;64),IF(#REF!="M",IF(DB57&lt;14,"Atinge","Não atinge"),IF(#REF!="F",IF(DB57&lt;12,"Atinge","Não atinge"),"erro")),""))))))))</f>
        <v>#REF!</v>
      </c>
      <c r="DD57" s="68"/>
      <c r="DE57" s="10" t="e">
        <f>IF(AND(#REF!&lt;=69,#REF!&gt;=60),IF(#REF!="M",IF(DD57&lt;=8,"Atinge","Não atinge"),IF(#REF!="F",IF(DD57&lt;=8,"Atinge","Não atinge"),"erro")),IF(AND(#REF!&lt;=79,#REF!&gt;=70),IF(#REF!="M",IF(DD57&lt;=9,"Atinge","Não atinge"),IF(#REF!="F",IF(DD57&lt;=9,"Atinge","Não atinge"),"erro")),IF(#REF!&gt;=80,IF(#REF!="M",IF(DD57&lt;=10,"Atinge","Não atinge"),IF(#REF!="F",IF(DD57&lt;=11,"Atinge","Não atinge"),"erro")),"")))</f>
        <v>#REF!</v>
      </c>
      <c r="DF57" s="68"/>
      <c r="DG57" s="68"/>
      <c r="DH57" s="68"/>
      <c r="DI57" s="68"/>
      <c r="DJ57" s="68"/>
      <c r="DK57" s="68"/>
      <c r="DL57" s="68"/>
      <c r="DM57" s="9">
        <f t="shared" si="6"/>
        <v>0</v>
      </c>
      <c r="DN57" s="9" t="str">
        <f t="shared" si="9"/>
        <v>Não Atinge</v>
      </c>
      <c r="DO57" s="68"/>
      <c r="DP57" s="9" t="str">
        <f t="shared" si="7"/>
        <v>Não atinge</v>
      </c>
      <c r="DQ57" s="69"/>
      <c r="DR57" s="9" t="str">
        <f t="shared" si="8"/>
        <v>Atinge</v>
      </c>
      <c r="DS57" s="115"/>
      <c r="DT57" s="58"/>
      <c r="DU57" s="59"/>
      <c r="DV57" s="59"/>
      <c r="DW57" s="67"/>
      <c r="DX57" s="67"/>
      <c r="DY57" s="59"/>
      <c r="DZ57" s="67"/>
      <c r="EA57" s="59"/>
      <c r="EB57" s="59"/>
      <c r="EC57" s="59"/>
      <c r="ED57" s="59"/>
      <c r="EE57" s="59"/>
      <c r="EF57" s="67"/>
    </row>
    <row r="58" spans="1:138" s="5" customFormat="1" ht="24.95" customHeight="1">
      <c r="A58" s="9">
        <v>55</v>
      </c>
      <c r="B58" s="73" t="str">
        <f>'DADOS PESSOAIS'!B58</f>
        <v>(código)</v>
      </c>
      <c r="C58" s="58"/>
      <c r="D58" s="65"/>
      <c r="E58" s="65"/>
      <c r="F58" s="64"/>
      <c r="G58" s="59"/>
      <c r="H58" s="59"/>
      <c r="I58" s="67"/>
      <c r="J58" s="67"/>
      <c r="K58" s="59"/>
      <c r="L58" s="67"/>
      <c r="M58" s="59"/>
      <c r="N58" s="59"/>
      <c r="O58" s="59"/>
      <c r="P58" s="59"/>
      <c r="Q58" s="59"/>
      <c r="R58" s="67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67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9">
        <f t="shared" si="2"/>
        <v>0</v>
      </c>
      <c r="CG58" s="68"/>
      <c r="CH58" s="10" t="e">
        <f>IF(AND(#REF!&lt;=64,#REF!&gt;=60),IF(#REF!="M",IF(CG58&gt;=14,"Atinge","Não atinge"),IF(#REF!="F",IF(CG58&gt;=12,"Atinge","Não atinge"),"erro")),IF(AND(#REF!&lt;=69,#REF!&gt;=65),IF(#REF!="M",IF(CG58&gt;=12,"Atinge","Não atinge"),IF(#REF!="F",IF(CG58&gt;=11,"Atinge","Não atinge"),"erro")),IF(AND(#REF!&lt;=74,#REF!&gt;=70),IF(#REF!="M",IF(CG58&gt;=12,"Atinge","Não atinge"),IF(#REF!="F",IF(CG58&gt;=10,"Atinge","Não atinge"),"erro")),IF(AND(#REF!&lt;=79,#REF!&gt;=75),IF(#REF!="M",IF(CG58&gt;=11,"Atinge","Não atinge"),IF(#REF!="F",IF(CG58&gt;=10,"Atinge","Não atinge"),"erro")),IF(AND(#REF!&lt;=84,#REF!&gt;=80),IF(#REF!="M",IF(CG58&gt;=10,"Atinge","Não atinge"),IF(#REF!="F",IF(CG58&gt;=9,"Atinge","Não atinge"),"erro")),IF(AND(#REF!&lt;=89,#REF!&gt;=85),IF(#REF!="M",IF(CG58&gt;=8,"Atinge","Não atinge"),IF(#REF!="F",IF(CG58&gt;=8,"Atinge","Não atinge"),"erro")),IF(#REF!&gt;=90,IF(#REF!="M",IF(CG58&gt;=7,"Atinge","Não atinge"),IF(#REF!="F",IF(CG58&gt;=4,"Atinge","Não atinge"),"erro")),IF(AND(#REF!&lt;70,#REF!&gt;64),IF(#REF!="M",IF(CG58&lt;14,"Atinge","Não atinge"),IF(#REF!="F",IF(CG58&lt;12,"Atinge","Não atinge"),"erro")),""))))))))</f>
        <v>#REF!</v>
      </c>
      <c r="CI58" s="68"/>
      <c r="CJ58" s="10" t="e">
        <f>IF(AND(#REF!&lt;=69,#REF!&gt;=60),IF(#REF!="M",IF(CI58&lt;=8,"Atinge","Não atinge"),IF(#REF!="F",IF(CI58&lt;=8,"Atinge","Não atinge"),"erro")),IF(AND(#REF!&lt;=79,#REF!&gt;=70),IF(#REF!="M",IF(CI58&lt;=9,"Atinge","Não atinge"),IF(#REF!="F",IF(CI58&lt;=9,"Atinge","Não atinge"),"erro")),IF(#REF!&gt;=80,IF(#REF!="M",IF(CI58&lt;=10,"Atinge","Não atinge"),IF(#REF!="F",IF(CI58&lt;=11,"Atinge","Não atinge"),"erro")),"")))</f>
        <v>#REF!</v>
      </c>
      <c r="CK58" s="68"/>
      <c r="CL58" s="68"/>
      <c r="CM58" s="68"/>
      <c r="CN58" s="68"/>
      <c r="CO58" s="68"/>
      <c r="CP58" s="68"/>
      <c r="CQ58" s="68"/>
      <c r="CR58" s="9">
        <f t="shared" si="0"/>
        <v>0</v>
      </c>
      <c r="CS58" s="68"/>
      <c r="CT58" s="9" t="str">
        <f t="shared" si="3"/>
        <v>Não atinge</v>
      </c>
      <c r="CU58" s="69"/>
      <c r="CV58" s="9" t="str">
        <f t="shared" si="4"/>
        <v>Atinge</v>
      </c>
      <c r="CW58" s="115"/>
      <c r="CX58" s="70"/>
      <c r="CY58" s="70"/>
      <c r="CZ58" s="35">
        <f t="shared" si="5"/>
        <v>0</v>
      </c>
      <c r="DA58" s="58"/>
      <c r="DB58" s="68"/>
      <c r="DC58" s="10" t="e">
        <f>IF(AND(#REF!&lt;=64,#REF!&gt;=60),IF(#REF!="M",IF(DB58&gt;=14,"Atinge","Não atinge"),IF(#REF!="F",IF(DB58&gt;=12,"Atinge","Não atinge"),"erro")),IF(AND(#REF!&lt;=69,#REF!&gt;=65),IF(#REF!="M",IF(DB58&gt;=12,"Atinge","Não atinge"),IF(#REF!="F",IF(DB58&gt;=11,"Atinge","Não atinge"),"erro")),IF(AND(#REF!&lt;=74,#REF!&gt;=70),IF(#REF!="M",IF(DB58&gt;=12,"Atinge","Não atinge"),IF(#REF!="F",IF(DB58&gt;=10,"Atinge","Não atinge"),"erro")),IF(AND(#REF!&lt;=79,#REF!&gt;=75),IF(#REF!="M",IF(DB58&gt;=11,"Atinge","Não atinge"),IF(#REF!="F",IF(DB58&gt;=10,"Atinge","Não atinge"),"erro")),IF(AND(#REF!&lt;=84,#REF!&gt;=80),IF(#REF!="M",IF(DB58&gt;=10,"Atinge","Não atinge"),IF(#REF!="F",IF(DB58&gt;=9,"Atinge","Não atinge"),"erro")),IF(AND(#REF!&lt;=89,#REF!&gt;=85),IF(#REF!="M",IF(DB58&gt;=8,"Atinge","Não atinge"),IF(#REF!="F",IF(DB58&gt;=8,"Atinge","Não atinge"),"erro")),IF(#REF!&gt;=90,IF(#REF!="M",IF(DB58&gt;=7,"Atinge","Não atinge"),IF(#REF!="F",IF(DB58&gt;=4,"Atinge","Não atinge"),"erro")),IF(AND(#REF!&lt;70,#REF!&gt;64),IF(#REF!="M",IF(DB58&lt;14,"Atinge","Não atinge"),IF(#REF!="F",IF(DB58&lt;12,"Atinge","Não atinge"),"erro")),""))))))))</f>
        <v>#REF!</v>
      </c>
      <c r="DD58" s="68"/>
      <c r="DE58" s="10" t="e">
        <f>IF(AND(#REF!&lt;=69,#REF!&gt;=60),IF(#REF!="M",IF(DD58&lt;=8,"Atinge","Não atinge"),IF(#REF!="F",IF(DD58&lt;=8,"Atinge","Não atinge"),"erro")),IF(AND(#REF!&lt;=79,#REF!&gt;=70),IF(#REF!="M",IF(DD58&lt;=9,"Atinge","Não atinge"),IF(#REF!="F",IF(DD58&lt;=9,"Atinge","Não atinge"),"erro")),IF(#REF!&gt;=80,IF(#REF!="M",IF(DD58&lt;=10,"Atinge","Não atinge"),IF(#REF!="F",IF(DD58&lt;=11,"Atinge","Não atinge"),"erro")),"")))</f>
        <v>#REF!</v>
      </c>
      <c r="DF58" s="68"/>
      <c r="DG58" s="68"/>
      <c r="DH58" s="68"/>
      <c r="DI58" s="68"/>
      <c r="DJ58" s="68"/>
      <c r="DK58" s="68"/>
      <c r="DL58" s="68"/>
      <c r="DM58" s="9">
        <f t="shared" si="6"/>
        <v>0</v>
      </c>
      <c r="DN58" s="9" t="str">
        <f t="shared" si="9"/>
        <v>Não Atinge</v>
      </c>
      <c r="DO58" s="68"/>
      <c r="DP58" s="9" t="str">
        <f t="shared" si="7"/>
        <v>Não atinge</v>
      </c>
      <c r="DQ58" s="69"/>
      <c r="DR58" s="9" t="str">
        <f t="shared" si="8"/>
        <v>Atinge</v>
      </c>
      <c r="DS58" s="115"/>
      <c r="DT58" s="58"/>
      <c r="DU58" s="59"/>
      <c r="DV58" s="59"/>
      <c r="DW58" s="67"/>
      <c r="DX58" s="67"/>
      <c r="DY58" s="59"/>
      <c r="DZ58" s="67"/>
      <c r="EA58" s="59"/>
      <c r="EB58" s="59"/>
      <c r="EC58" s="59"/>
      <c r="ED58" s="59"/>
      <c r="EE58" s="59"/>
      <c r="EF58" s="67"/>
    </row>
    <row r="59" spans="1:138" s="5" customFormat="1" ht="24.95" customHeight="1">
      <c r="A59" s="9">
        <v>56</v>
      </c>
      <c r="B59" s="73" t="str">
        <f>'DADOS PESSOAIS'!B59</f>
        <v>(código)</v>
      </c>
      <c r="C59" s="58"/>
      <c r="D59" s="65"/>
      <c r="E59" s="65"/>
      <c r="F59" s="64"/>
      <c r="G59" s="59"/>
      <c r="H59" s="59"/>
      <c r="I59" s="67"/>
      <c r="J59" s="67"/>
      <c r="K59" s="59"/>
      <c r="L59" s="67"/>
      <c r="M59" s="59"/>
      <c r="N59" s="59"/>
      <c r="O59" s="59"/>
      <c r="P59" s="59"/>
      <c r="Q59" s="59"/>
      <c r="R59" s="67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67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9">
        <f t="shared" si="2"/>
        <v>0</v>
      </c>
      <c r="CG59" s="68"/>
      <c r="CH59" s="10" t="e">
        <f>IF(AND(#REF!&lt;=64,#REF!&gt;=60),IF(#REF!="M",IF(CG59&gt;=14,"Atinge","Não atinge"),IF(#REF!="F",IF(CG59&gt;=12,"Atinge","Não atinge"),"erro")),IF(AND(#REF!&lt;=69,#REF!&gt;=65),IF(#REF!="M",IF(CG59&gt;=12,"Atinge","Não atinge"),IF(#REF!="F",IF(CG59&gt;=11,"Atinge","Não atinge"),"erro")),IF(AND(#REF!&lt;=74,#REF!&gt;=70),IF(#REF!="M",IF(CG59&gt;=12,"Atinge","Não atinge"),IF(#REF!="F",IF(CG59&gt;=10,"Atinge","Não atinge"),"erro")),IF(AND(#REF!&lt;=79,#REF!&gt;=75),IF(#REF!="M",IF(CG59&gt;=11,"Atinge","Não atinge"),IF(#REF!="F",IF(CG59&gt;=10,"Atinge","Não atinge"),"erro")),IF(AND(#REF!&lt;=84,#REF!&gt;=80),IF(#REF!="M",IF(CG59&gt;=10,"Atinge","Não atinge"),IF(#REF!="F",IF(CG59&gt;=9,"Atinge","Não atinge"),"erro")),IF(AND(#REF!&lt;=89,#REF!&gt;=85),IF(#REF!="M",IF(CG59&gt;=8,"Atinge","Não atinge"),IF(#REF!="F",IF(CG59&gt;=8,"Atinge","Não atinge"),"erro")),IF(#REF!&gt;=90,IF(#REF!="M",IF(CG59&gt;=7,"Atinge","Não atinge"),IF(#REF!="F",IF(CG59&gt;=4,"Atinge","Não atinge"),"erro")),IF(AND(#REF!&lt;70,#REF!&gt;64),IF(#REF!="M",IF(CG59&lt;14,"Atinge","Não atinge"),IF(#REF!="F",IF(CG59&lt;12,"Atinge","Não atinge"),"erro")),""))))))))</f>
        <v>#REF!</v>
      </c>
      <c r="CI59" s="68"/>
      <c r="CJ59" s="10" t="e">
        <f>IF(AND(#REF!&lt;=69,#REF!&gt;=60),IF(#REF!="M",IF(CI59&lt;=8,"Atinge","Não atinge"),IF(#REF!="F",IF(CI59&lt;=8,"Atinge","Não atinge"),"erro")),IF(AND(#REF!&lt;=79,#REF!&gt;=70),IF(#REF!="M",IF(CI59&lt;=9,"Atinge","Não atinge"),IF(#REF!="F",IF(CI59&lt;=9,"Atinge","Não atinge"),"erro")),IF(#REF!&gt;=80,IF(#REF!="M",IF(CI59&lt;=10,"Atinge","Não atinge"),IF(#REF!="F",IF(CI59&lt;=11,"Atinge","Não atinge"),"erro")),"")))</f>
        <v>#REF!</v>
      </c>
      <c r="CK59" s="68"/>
      <c r="CL59" s="68"/>
      <c r="CM59" s="68"/>
      <c r="CN59" s="68"/>
      <c r="CO59" s="68"/>
      <c r="CP59" s="68"/>
      <c r="CQ59" s="68"/>
      <c r="CR59" s="9">
        <f t="shared" si="0"/>
        <v>0</v>
      </c>
      <c r="CS59" s="68"/>
      <c r="CT59" s="9" t="str">
        <f t="shared" si="3"/>
        <v>Não atinge</v>
      </c>
      <c r="CU59" s="69"/>
      <c r="CV59" s="9" t="str">
        <f t="shared" si="4"/>
        <v>Atinge</v>
      </c>
      <c r="CW59" s="115"/>
      <c r="CX59" s="70"/>
      <c r="CY59" s="70"/>
      <c r="CZ59" s="35">
        <f t="shared" si="5"/>
        <v>0</v>
      </c>
      <c r="DA59" s="58"/>
      <c r="DB59" s="68"/>
      <c r="DC59" s="10" t="e">
        <f>IF(AND(#REF!&lt;=64,#REF!&gt;=60),IF(#REF!="M",IF(DB59&gt;=14,"Atinge","Não atinge"),IF(#REF!="F",IF(DB59&gt;=12,"Atinge","Não atinge"),"erro")),IF(AND(#REF!&lt;=69,#REF!&gt;=65),IF(#REF!="M",IF(DB59&gt;=12,"Atinge","Não atinge"),IF(#REF!="F",IF(DB59&gt;=11,"Atinge","Não atinge"),"erro")),IF(AND(#REF!&lt;=74,#REF!&gt;=70),IF(#REF!="M",IF(DB59&gt;=12,"Atinge","Não atinge"),IF(#REF!="F",IF(DB59&gt;=10,"Atinge","Não atinge"),"erro")),IF(AND(#REF!&lt;=79,#REF!&gt;=75),IF(#REF!="M",IF(DB59&gt;=11,"Atinge","Não atinge"),IF(#REF!="F",IF(DB59&gt;=10,"Atinge","Não atinge"),"erro")),IF(AND(#REF!&lt;=84,#REF!&gt;=80),IF(#REF!="M",IF(DB59&gt;=10,"Atinge","Não atinge"),IF(#REF!="F",IF(DB59&gt;=9,"Atinge","Não atinge"),"erro")),IF(AND(#REF!&lt;=89,#REF!&gt;=85),IF(#REF!="M",IF(DB59&gt;=8,"Atinge","Não atinge"),IF(#REF!="F",IF(DB59&gt;=8,"Atinge","Não atinge"),"erro")),IF(#REF!&gt;=90,IF(#REF!="M",IF(DB59&gt;=7,"Atinge","Não atinge"),IF(#REF!="F",IF(DB59&gt;=4,"Atinge","Não atinge"),"erro")),IF(AND(#REF!&lt;70,#REF!&gt;64),IF(#REF!="M",IF(DB59&lt;14,"Atinge","Não atinge"),IF(#REF!="F",IF(DB59&lt;12,"Atinge","Não atinge"),"erro")),""))))))))</f>
        <v>#REF!</v>
      </c>
      <c r="DD59" s="68"/>
      <c r="DE59" s="10" t="e">
        <f>IF(AND(#REF!&lt;=69,#REF!&gt;=60),IF(#REF!="M",IF(DD59&lt;=8,"Atinge","Não atinge"),IF(#REF!="F",IF(DD59&lt;=8,"Atinge","Não atinge"),"erro")),IF(AND(#REF!&lt;=79,#REF!&gt;=70),IF(#REF!="M",IF(DD59&lt;=9,"Atinge","Não atinge"),IF(#REF!="F",IF(DD59&lt;=9,"Atinge","Não atinge"),"erro")),IF(#REF!&gt;=80,IF(#REF!="M",IF(DD59&lt;=10,"Atinge","Não atinge"),IF(#REF!="F",IF(DD59&lt;=11,"Atinge","Não atinge"),"erro")),"")))</f>
        <v>#REF!</v>
      </c>
      <c r="DF59" s="68"/>
      <c r="DG59" s="68"/>
      <c r="DH59" s="68"/>
      <c r="DI59" s="68"/>
      <c r="DJ59" s="68"/>
      <c r="DK59" s="68"/>
      <c r="DL59" s="68"/>
      <c r="DM59" s="9">
        <f t="shared" si="6"/>
        <v>0</v>
      </c>
      <c r="DN59" s="9" t="str">
        <f t="shared" si="9"/>
        <v>Não Atinge</v>
      </c>
      <c r="DO59" s="68"/>
      <c r="DP59" s="9" t="str">
        <f t="shared" si="7"/>
        <v>Não atinge</v>
      </c>
      <c r="DQ59" s="69"/>
      <c r="DR59" s="9" t="str">
        <f t="shared" si="8"/>
        <v>Atinge</v>
      </c>
      <c r="DS59" s="115"/>
      <c r="DT59" s="58"/>
      <c r="DU59" s="59"/>
      <c r="DV59" s="59"/>
      <c r="DW59" s="67"/>
      <c r="DX59" s="67"/>
      <c r="DY59" s="59"/>
      <c r="DZ59" s="67"/>
      <c r="EA59" s="59"/>
      <c r="EB59" s="59"/>
      <c r="EC59" s="59"/>
      <c r="ED59" s="59"/>
      <c r="EE59" s="59"/>
      <c r="EF59" s="67"/>
    </row>
    <row r="60" spans="1:138" s="5" customFormat="1" ht="24.95" customHeight="1">
      <c r="A60" s="9">
        <v>57</v>
      </c>
      <c r="B60" s="73" t="str">
        <f>'DADOS PESSOAIS'!B60</f>
        <v>(código)</v>
      </c>
      <c r="C60" s="58"/>
      <c r="D60" s="65"/>
      <c r="E60" s="65"/>
      <c r="F60" s="64"/>
      <c r="G60" s="59"/>
      <c r="H60" s="59"/>
      <c r="I60" s="67"/>
      <c r="J60" s="67"/>
      <c r="K60" s="59"/>
      <c r="L60" s="67"/>
      <c r="M60" s="59"/>
      <c r="N60" s="59"/>
      <c r="O60" s="59"/>
      <c r="P60" s="59"/>
      <c r="Q60" s="59"/>
      <c r="R60" s="67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67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9">
        <f t="shared" si="2"/>
        <v>0</v>
      </c>
      <c r="CG60" s="68"/>
      <c r="CH60" s="10" t="e">
        <f>IF(AND(#REF!&lt;=64,#REF!&gt;=60),IF(#REF!="M",IF(CG60&gt;=14,"Atinge","Não atinge"),IF(#REF!="F",IF(CG60&gt;=12,"Atinge","Não atinge"),"erro")),IF(AND(#REF!&lt;=69,#REF!&gt;=65),IF(#REF!="M",IF(CG60&gt;=12,"Atinge","Não atinge"),IF(#REF!="F",IF(CG60&gt;=11,"Atinge","Não atinge"),"erro")),IF(AND(#REF!&lt;=74,#REF!&gt;=70),IF(#REF!="M",IF(CG60&gt;=12,"Atinge","Não atinge"),IF(#REF!="F",IF(CG60&gt;=10,"Atinge","Não atinge"),"erro")),IF(AND(#REF!&lt;=79,#REF!&gt;=75),IF(#REF!="M",IF(CG60&gt;=11,"Atinge","Não atinge"),IF(#REF!="F",IF(CG60&gt;=10,"Atinge","Não atinge"),"erro")),IF(AND(#REF!&lt;=84,#REF!&gt;=80),IF(#REF!="M",IF(CG60&gt;=10,"Atinge","Não atinge"),IF(#REF!="F",IF(CG60&gt;=9,"Atinge","Não atinge"),"erro")),IF(AND(#REF!&lt;=89,#REF!&gt;=85),IF(#REF!="M",IF(CG60&gt;=8,"Atinge","Não atinge"),IF(#REF!="F",IF(CG60&gt;=8,"Atinge","Não atinge"),"erro")),IF(#REF!&gt;=90,IF(#REF!="M",IF(CG60&gt;=7,"Atinge","Não atinge"),IF(#REF!="F",IF(CG60&gt;=4,"Atinge","Não atinge"),"erro")),IF(AND(#REF!&lt;70,#REF!&gt;64),IF(#REF!="M",IF(CG60&lt;14,"Atinge","Não atinge"),IF(#REF!="F",IF(CG60&lt;12,"Atinge","Não atinge"),"erro")),""))))))))</f>
        <v>#REF!</v>
      </c>
      <c r="CI60" s="68"/>
      <c r="CJ60" s="10" t="e">
        <f>IF(AND(#REF!&lt;=69,#REF!&gt;=60),IF(#REF!="M",IF(CI60&lt;=8,"Atinge","Não atinge"),IF(#REF!="F",IF(CI60&lt;=8,"Atinge","Não atinge"),"erro")),IF(AND(#REF!&lt;=79,#REF!&gt;=70),IF(#REF!="M",IF(CI60&lt;=9,"Atinge","Não atinge"),IF(#REF!="F",IF(CI60&lt;=9,"Atinge","Não atinge"),"erro")),IF(#REF!&gt;=80,IF(#REF!="M",IF(CI60&lt;=10,"Atinge","Não atinge"),IF(#REF!="F",IF(CI60&lt;=11,"Atinge","Não atinge"),"erro")),"")))</f>
        <v>#REF!</v>
      </c>
      <c r="CK60" s="68"/>
      <c r="CL60" s="68"/>
      <c r="CM60" s="68"/>
      <c r="CN60" s="68"/>
      <c r="CO60" s="68"/>
      <c r="CP60" s="68"/>
      <c r="CQ60" s="68"/>
      <c r="CR60" s="9">
        <f t="shared" si="0"/>
        <v>0</v>
      </c>
      <c r="CS60" s="68"/>
      <c r="CT60" s="9" t="str">
        <f t="shared" si="3"/>
        <v>Não atinge</v>
      </c>
      <c r="CU60" s="69"/>
      <c r="CV60" s="9" t="str">
        <f t="shared" si="4"/>
        <v>Atinge</v>
      </c>
      <c r="CW60" s="115"/>
      <c r="CX60" s="70"/>
      <c r="CY60" s="70"/>
      <c r="CZ60" s="35">
        <f t="shared" si="5"/>
        <v>0</v>
      </c>
      <c r="DA60" s="58"/>
      <c r="DB60" s="68"/>
      <c r="DC60" s="10" t="e">
        <f>IF(AND(#REF!&lt;=64,#REF!&gt;=60),IF(#REF!="M",IF(DB60&gt;=14,"Atinge","Não atinge"),IF(#REF!="F",IF(DB60&gt;=12,"Atinge","Não atinge"),"erro")),IF(AND(#REF!&lt;=69,#REF!&gt;=65),IF(#REF!="M",IF(DB60&gt;=12,"Atinge","Não atinge"),IF(#REF!="F",IF(DB60&gt;=11,"Atinge","Não atinge"),"erro")),IF(AND(#REF!&lt;=74,#REF!&gt;=70),IF(#REF!="M",IF(DB60&gt;=12,"Atinge","Não atinge"),IF(#REF!="F",IF(DB60&gt;=10,"Atinge","Não atinge"),"erro")),IF(AND(#REF!&lt;=79,#REF!&gt;=75),IF(#REF!="M",IF(DB60&gt;=11,"Atinge","Não atinge"),IF(#REF!="F",IF(DB60&gt;=10,"Atinge","Não atinge"),"erro")),IF(AND(#REF!&lt;=84,#REF!&gt;=80),IF(#REF!="M",IF(DB60&gt;=10,"Atinge","Não atinge"),IF(#REF!="F",IF(DB60&gt;=9,"Atinge","Não atinge"),"erro")),IF(AND(#REF!&lt;=89,#REF!&gt;=85),IF(#REF!="M",IF(DB60&gt;=8,"Atinge","Não atinge"),IF(#REF!="F",IF(DB60&gt;=8,"Atinge","Não atinge"),"erro")),IF(#REF!&gt;=90,IF(#REF!="M",IF(DB60&gt;=7,"Atinge","Não atinge"),IF(#REF!="F",IF(DB60&gt;=4,"Atinge","Não atinge"),"erro")),IF(AND(#REF!&lt;70,#REF!&gt;64),IF(#REF!="M",IF(DB60&lt;14,"Atinge","Não atinge"),IF(#REF!="F",IF(DB60&lt;12,"Atinge","Não atinge"),"erro")),""))))))))</f>
        <v>#REF!</v>
      </c>
      <c r="DD60" s="68"/>
      <c r="DE60" s="10" t="e">
        <f>IF(AND(#REF!&lt;=69,#REF!&gt;=60),IF(#REF!="M",IF(DD60&lt;=8,"Atinge","Não atinge"),IF(#REF!="F",IF(DD60&lt;=8,"Atinge","Não atinge"),"erro")),IF(AND(#REF!&lt;=79,#REF!&gt;=70),IF(#REF!="M",IF(DD60&lt;=9,"Atinge","Não atinge"),IF(#REF!="F",IF(DD60&lt;=9,"Atinge","Não atinge"),"erro")),IF(#REF!&gt;=80,IF(#REF!="M",IF(DD60&lt;=10,"Atinge","Não atinge"),IF(#REF!="F",IF(DD60&lt;=11,"Atinge","Não atinge"),"erro")),"")))</f>
        <v>#REF!</v>
      </c>
      <c r="DF60" s="68"/>
      <c r="DG60" s="68"/>
      <c r="DH60" s="68"/>
      <c r="DI60" s="68"/>
      <c r="DJ60" s="68"/>
      <c r="DK60" s="68"/>
      <c r="DL60" s="68"/>
      <c r="DM60" s="9">
        <f t="shared" si="6"/>
        <v>0</v>
      </c>
      <c r="DN60" s="9" t="str">
        <f t="shared" si="9"/>
        <v>Não Atinge</v>
      </c>
      <c r="DO60" s="68"/>
      <c r="DP60" s="9" t="str">
        <f t="shared" si="7"/>
        <v>Não atinge</v>
      </c>
      <c r="DQ60" s="69"/>
      <c r="DR60" s="9" t="str">
        <f t="shared" si="8"/>
        <v>Atinge</v>
      </c>
      <c r="DS60" s="115"/>
      <c r="DT60" s="58"/>
      <c r="DU60" s="59"/>
      <c r="DV60" s="59"/>
      <c r="DW60" s="67"/>
      <c r="DX60" s="67"/>
      <c r="DY60" s="59"/>
      <c r="DZ60" s="67"/>
      <c r="EA60" s="59"/>
      <c r="EB60" s="59"/>
      <c r="EC60" s="59"/>
      <c r="ED60" s="59"/>
      <c r="EE60" s="59"/>
      <c r="EF60" s="67"/>
      <c r="EH60" s="6"/>
    </row>
    <row r="61" spans="1:138" s="5" customFormat="1" ht="24.95" customHeight="1">
      <c r="A61" s="9">
        <v>58</v>
      </c>
      <c r="B61" s="73" t="str">
        <f>'DADOS PESSOAIS'!B61</f>
        <v>(código)</v>
      </c>
      <c r="C61" s="58"/>
      <c r="D61" s="65"/>
      <c r="E61" s="65"/>
      <c r="F61" s="64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67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9">
        <f t="shared" si="2"/>
        <v>0</v>
      </c>
      <c r="CG61" s="68"/>
      <c r="CH61" s="10" t="e">
        <f>IF(AND(#REF!&lt;=64,#REF!&gt;=60),IF(#REF!="M",IF(CG61&gt;=14,"Atinge","Não atinge"),IF(#REF!="F",IF(CG61&gt;=12,"Atinge","Não atinge"),"erro")),IF(AND(#REF!&lt;=69,#REF!&gt;=65),IF(#REF!="M",IF(CG61&gt;=12,"Atinge","Não atinge"),IF(#REF!="F",IF(CG61&gt;=11,"Atinge","Não atinge"),"erro")),IF(AND(#REF!&lt;=74,#REF!&gt;=70),IF(#REF!="M",IF(CG61&gt;=12,"Atinge","Não atinge"),IF(#REF!="F",IF(CG61&gt;=10,"Atinge","Não atinge"),"erro")),IF(AND(#REF!&lt;=79,#REF!&gt;=75),IF(#REF!="M",IF(CG61&gt;=11,"Atinge","Não atinge"),IF(#REF!="F",IF(CG61&gt;=10,"Atinge","Não atinge"),"erro")),IF(AND(#REF!&lt;=84,#REF!&gt;=80),IF(#REF!="M",IF(CG61&gt;=10,"Atinge","Não atinge"),IF(#REF!="F",IF(CG61&gt;=9,"Atinge","Não atinge"),"erro")),IF(AND(#REF!&lt;=89,#REF!&gt;=85),IF(#REF!="M",IF(CG61&gt;=8,"Atinge","Não atinge"),IF(#REF!="F",IF(CG61&gt;=8,"Atinge","Não atinge"),"erro")),IF(#REF!&gt;=90,IF(#REF!="M",IF(CG61&gt;=7,"Atinge","Não atinge"),IF(#REF!="F",IF(CG61&gt;=4,"Atinge","Não atinge"),"erro")),IF(AND(#REF!&lt;70,#REF!&gt;64),IF(#REF!="M",IF(CG61&lt;14,"Atinge","Não atinge"),IF(#REF!="F",IF(CG61&lt;12,"Atinge","Não atinge"),"erro")),""))))))))</f>
        <v>#REF!</v>
      </c>
      <c r="CI61" s="68"/>
      <c r="CJ61" s="10" t="e">
        <f>IF(AND(#REF!&lt;=69,#REF!&gt;=60),IF(#REF!="M",IF(CI61&lt;=8,"Atinge","Não atinge"),IF(#REF!="F",IF(CI61&lt;=8,"Atinge","Não atinge"),"erro")),IF(AND(#REF!&lt;=79,#REF!&gt;=70),IF(#REF!="M",IF(CI61&lt;=9,"Atinge","Não atinge"),IF(#REF!="F",IF(CI61&lt;=9,"Atinge","Não atinge"),"erro")),IF(#REF!&gt;=80,IF(#REF!="M",IF(CI61&lt;=10,"Atinge","Não atinge"),IF(#REF!="F",IF(CI61&lt;=11,"Atinge","Não atinge"),"erro")),"")))</f>
        <v>#REF!</v>
      </c>
      <c r="CK61" s="68"/>
      <c r="CL61" s="68"/>
      <c r="CM61" s="68"/>
      <c r="CN61" s="68"/>
      <c r="CO61" s="68"/>
      <c r="CP61" s="68"/>
      <c r="CQ61" s="68"/>
      <c r="CR61" s="9">
        <f t="shared" si="0"/>
        <v>0</v>
      </c>
      <c r="CS61" s="68"/>
      <c r="CT61" s="9" t="str">
        <f t="shared" si="3"/>
        <v>Não atinge</v>
      </c>
      <c r="CU61" s="69"/>
      <c r="CV61" s="9" t="str">
        <f t="shared" si="4"/>
        <v>Atinge</v>
      </c>
      <c r="CW61" s="115"/>
      <c r="CX61" s="70"/>
      <c r="CY61" s="70"/>
      <c r="CZ61" s="35">
        <f t="shared" si="5"/>
        <v>0</v>
      </c>
      <c r="DA61" s="58"/>
      <c r="DB61" s="68"/>
      <c r="DC61" s="10" t="e">
        <f>IF(AND(#REF!&lt;=64,#REF!&gt;=60),IF(#REF!="M",IF(DB61&gt;=14,"Atinge","Não atinge"),IF(#REF!="F",IF(DB61&gt;=12,"Atinge","Não atinge"),"erro")),IF(AND(#REF!&lt;=69,#REF!&gt;=65),IF(#REF!="M",IF(DB61&gt;=12,"Atinge","Não atinge"),IF(#REF!="F",IF(DB61&gt;=11,"Atinge","Não atinge"),"erro")),IF(AND(#REF!&lt;=74,#REF!&gt;=70),IF(#REF!="M",IF(DB61&gt;=12,"Atinge","Não atinge"),IF(#REF!="F",IF(DB61&gt;=10,"Atinge","Não atinge"),"erro")),IF(AND(#REF!&lt;=79,#REF!&gt;=75),IF(#REF!="M",IF(DB61&gt;=11,"Atinge","Não atinge"),IF(#REF!="F",IF(DB61&gt;=10,"Atinge","Não atinge"),"erro")),IF(AND(#REF!&lt;=84,#REF!&gt;=80),IF(#REF!="M",IF(DB61&gt;=10,"Atinge","Não atinge"),IF(#REF!="F",IF(DB61&gt;=9,"Atinge","Não atinge"),"erro")),IF(AND(#REF!&lt;=89,#REF!&gt;=85),IF(#REF!="M",IF(DB61&gt;=8,"Atinge","Não atinge"),IF(#REF!="F",IF(DB61&gt;=8,"Atinge","Não atinge"),"erro")),IF(#REF!&gt;=90,IF(#REF!="M",IF(DB61&gt;=7,"Atinge","Não atinge"),IF(#REF!="F",IF(DB61&gt;=4,"Atinge","Não atinge"),"erro")),IF(AND(#REF!&lt;70,#REF!&gt;64),IF(#REF!="M",IF(DB61&lt;14,"Atinge","Não atinge"),IF(#REF!="F",IF(DB61&lt;12,"Atinge","Não atinge"),"erro")),""))))))))</f>
        <v>#REF!</v>
      </c>
      <c r="DD61" s="68"/>
      <c r="DE61" s="10" t="e">
        <f>IF(AND(#REF!&lt;=69,#REF!&gt;=60),IF(#REF!="M",IF(DD61&lt;=8,"Atinge","Não atinge"),IF(#REF!="F",IF(DD61&lt;=8,"Atinge","Não atinge"),"erro")),IF(AND(#REF!&lt;=79,#REF!&gt;=70),IF(#REF!="M",IF(DD61&lt;=9,"Atinge","Não atinge"),IF(#REF!="F",IF(DD61&lt;=9,"Atinge","Não atinge"),"erro")),IF(#REF!&gt;=80,IF(#REF!="M",IF(DD61&lt;=10,"Atinge","Não atinge"),IF(#REF!="F",IF(DD61&lt;=11,"Atinge","Não atinge"),"erro")),"")))</f>
        <v>#REF!</v>
      </c>
      <c r="DF61" s="68"/>
      <c r="DG61" s="68"/>
      <c r="DH61" s="68"/>
      <c r="DI61" s="68"/>
      <c r="DJ61" s="68"/>
      <c r="DK61" s="68"/>
      <c r="DL61" s="68"/>
      <c r="DM61" s="9">
        <f t="shared" si="6"/>
        <v>0</v>
      </c>
      <c r="DN61" s="9" t="str">
        <f t="shared" si="9"/>
        <v>Não Atinge</v>
      </c>
      <c r="DO61" s="68"/>
      <c r="DP61" s="9" t="str">
        <f t="shared" si="7"/>
        <v>Não atinge</v>
      </c>
      <c r="DQ61" s="69"/>
      <c r="DR61" s="9" t="str">
        <f t="shared" si="8"/>
        <v>Atinge</v>
      </c>
      <c r="DS61" s="115"/>
      <c r="DT61" s="58"/>
      <c r="DU61" s="59"/>
      <c r="DV61" s="59"/>
      <c r="DW61" s="67"/>
      <c r="DX61" s="67"/>
      <c r="DY61" s="59"/>
      <c r="DZ61" s="67"/>
      <c r="EA61" s="59"/>
      <c r="EB61" s="59"/>
      <c r="EC61" s="59"/>
      <c r="ED61" s="59"/>
      <c r="EE61" s="59"/>
      <c r="EF61" s="67"/>
    </row>
    <row r="62" spans="1:138" s="5" customFormat="1" ht="24.95" customHeight="1">
      <c r="A62" s="9">
        <v>59</v>
      </c>
      <c r="B62" s="73" t="str">
        <f>'DADOS PESSOAIS'!B62</f>
        <v>(código)</v>
      </c>
      <c r="C62" s="58"/>
      <c r="D62" s="65"/>
      <c r="E62" s="65"/>
      <c r="F62" s="64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67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9">
        <f t="shared" si="2"/>
        <v>0</v>
      </c>
      <c r="CG62" s="68"/>
      <c r="CH62" s="10" t="e">
        <f>IF(AND(#REF!&lt;=64,#REF!&gt;=60),IF(#REF!="M",IF(CG62&gt;=14,"Atinge","Não atinge"),IF(#REF!="F",IF(CG62&gt;=12,"Atinge","Não atinge"),"erro")),IF(AND(#REF!&lt;=69,#REF!&gt;=65),IF(#REF!="M",IF(CG62&gt;=12,"Atinge","Não atinge"),IF(#REF!="F",IF(CG62&gt;=11,"Atinge","Não atinge"),"erro")),IF(AND(#REF!&lt;=74,#REF!&gt;=70),IF(#REF!="M",IF(CG62&gt;=12,"Atinge","Não atinge"),IF(#REF!="F",IF(CG62&gt;=10,"Atinge","Não atinge"),"erro")),IF(AND(#REF!&lt;=79,#REF!&gt;=75),IF(#REF!="M",IF(CG62&gt;=11,"Atinge","Não atinge"),IF(#REF!="F",IF(CG62&gt;=10,"Atinge","Não atinge"),"erro")),IF(AND(#REF!&lt;=84,#REF!&gt;=80),IF(#REF!="M",IF(CG62&gt;=10,"Atinge","Não atinge"),IF(#REF!="F",IF(CG62&gt;=9,"Atinge","Não atinge"),"erro")),IF(AND(#REF!&lt;=89,#REF!&gt;=85),IF(#REF!="M",IF(CG62&gt;=8,"Atinge","Não atinge"),IF(#REF!="F",IF(CG62&gt;=8,"Atinge","Não atinge"),"erro")),IF(#REF!&gt;=90,IF(#REF!="M",IF(CG62&gt;=7,"Atinge","Não atinge"),IF(#REF!="F",IF(CG62&gt;=4,"Atinge","Não atinge"),"erro")),IF(AND(#REF!&lt;70,#REF!&gt;64),IF(#REF!="M",IF(CG62&lt;14,"Atinge","Não atinge"),IF(#REF!="F",IF(CG62&lt;12,"Atinge","Não atinge"),"erro")),""))))))))</f>
        <v>#REF!</v>
      </c>
      <c r="CI62" s="68"/>
      <c r="CJ62" s="10" t="e">
        <f>IF(AND(#REF!&lt;=69,#REF!&gt;=60),IF(#REF!="M",IF(CI62&lt;=8,"Atinge","Não atinge"),IF(#REF!="F",IF(CI62&lt;=8,"Atinge","Não atinge"),"erro")),IF(AND(#REF!&lt;=79,#REF!&gt;=70),IF(#REF!="M",IF(CI62&lt;=9,"Atinge","Não atinge"),IF(#REF!="F",IF(CI62&lt;=9,"Atinge","Não atinge"),"erro")),IF(#REF!&gt;=80,IF(#REF!="M",IF(CI62&lt;=10,"Atinge","Não atinge"),IF(#REF!="F",IF(CI62&lt;=11,"Atinge","Não atinge"),"erro")),"")))</f>
        <v>#REF!</v>
      </c>
      <c r="CK62" s="68"/>
      <c r="CL62" s="68"/>
      <c r="CM62" s="68"/>
      <c r="CN62" s="68"/>
      <c r="CO62" s="68"/>
      <c r="CP62" s="68"/>
      <c r="CQ62" s="68"/>
      <c r="CR62" s="9">
        <f t="shared" si="0"/>
        <v>0</v>
      </c>
      <c r="CS62" s="68"/>
      <c r="CT62" s="9" t="str">
        <f t="shared" si="3"/>
        <v>Não atinge</v>
      </c>
      <c r="CU62" s="69"/>
      <c r="CV62" s="9" t="str">
        <f t="shared" si="4"/>
        <v>Atinge</v>
      </c>
      <c r="CW62" s="115"/>
      <c r="CX62" s="70"/>
      <c r="CY62" s="70"/>
      <c r="CZ62" s="35">
        <f t="shared" si="5"/>
        <v>0</v>
      </c>
      <c r="DA62" s="58"/>
      <c r="DB62" s="68"/>
      <c r="DC62" s="10" t="e">
        <f>IF(AND(#REF!&lt;=64,#REF!&gt;=60),IF(#REF!="M",IF(DB62&gt;=14,"Atinge","Não atinge"),IF(#REF!="F",IF(DB62&gt;=12,"Atinge","Não atinge"),"erro")),IF(AND(#REF!&lt;=69,#REF!&gt;=65),IF(#REF!="M",IF(DB62&gt;=12,"Atinge","Não atinge"),IF(#REF!="F",IF(DB62&gt;=11,"Atinge","Não atinge"),"erro")),IF(AND(#REF!&lt;=74,#REF!&gt;=70),IF(#REF!="M",IF(DB62&gt;=12,"Atinge","Não atinge"),IF(#REF!="F",IF(DB62&gt;=10,"Atinge","Não atinge"),"erro")),IF(AND(#REF!&lt;=79,#REF!&gt;=75),IF(#REF!="M",IF(DB62&gt;=11,"Atinge","Não atinge"),IF(#REF!="F",IF(DB62&gt;=10,"Atinge","Não atinge"),"erro")),IF(AND(#REF!&lt;=84,#REF!&gt;=80),IF(#REF!="M",IF(DB62&gt;=10,"Atinge","Não atinge"),IF(#REF!="F",IF(DB62&gt;=9,"Atinge","Não atinge"),"erro")),IF(AND(#REF!&lt;=89,#REF!&gt;=85),IF(#REF!="M",IF(DB62&gt;=8,"Atinge","Não atinge"),IF(#REF!="F",IF(DB62&gt;=8,"Atinge","Não atinge"),"erro")),IF(#REF!&gt;=90,IF(#REF!="M",IF(DB62&gt;=7,"Atinge","Não atinge"),IF(#REF!="F",IF(DB62&gt;=4,"Atinge","Não atinge"),"erro")),IF(AND(#REF!&lt;70,#REF!&gt;64),IF(#REF!="M",IF(DB62&lt;14,"Atinge","Não atinge"),IF(#REF!="F",IF(DB62&lt;12,"Atinge","Não atinge"),"erro")),""))))))))</f>
        <v>#REF!</v>
      </c>
      <c r="DD62" s="68"/>
      <c r="DE62" s="10" t="e">
        <f>IF(AND(#REF!&lt;=69,#REF!&gt;=60),IF(#REF!="M",IF(DD62&lt;=8,"Atinge","Não atinge"),IF(#REF!="F",IF(DD62&lt;=8,"Atinge","Não atinge"),"erro")),IF(AND(#REF!&lt;=79,#REF!&gt;=70),IF(#REF!="M",IF(DD62&lt;=9,"Atinge","Não atinge"),IF(#REF!="F",IF(DD62&lt;=9,"Atinge","Não atinge"),"erro")),IF(#REF!&gt;=80,IF(#REF!="M",IF(DD62&lt;=10,"Atinge","Não atinge"),IF(#REF!="F",IF(DD62&lt;=11,"Atinge","Não atinge"),"erro")),"")))</f>
        <v>#REF!</v>
      </c>
      <c r="DF62" s="68"/>
      <c r="DG62" s="68"/>
      <c r="DH62" s="68"/>
      <c r="DI62" s="68"/>
      <c r="DJ62" s="68"/>
      <c r="DK62" s="68"/>
      <c r="DL62" s="68"/>
      <c r="DM62" s="9">
        <f t="shared" si="6"/>
        <v>0</v>
      </c>
      <c r="DN62" s="9" t="str">
        <f t="shared" si="9"/>
        <v>Não Atinge</v>
      </c>
      <c r="DO62" s="68"/>
      <c r="DP62" s="9" t="str">
        <f t="shared" si="7"/>
        <v>Não atinge</v>
      </c>
      <c r="DQ62" s="69"/>
      <c r="DR62" s="9" t="str">
        <f t="shared" si="8"/>
        <v>Atinge</v>
      </c>
      <c r="DS62" s="115"/>
      <c r="DT62" s="58"/>
      <c r="DU62" s="59"/>
      <c r="DV62" s="59"/>
      <c r="DW62" s="67"/>
      <c r="DX62" s="67"/>
      <c r="DY62" s="59"/>
      <c r="DZ62" s="67"/>
      <c r="EA62" s="59"/>
      <c r="EB62" s="59"/>
      <c r="EC62" s="59"/>
      <c r="ED62" s="59"/>
      <c r="EE62" s="59"/>
      <c r="EF62" s="67"/>
    </row>
    <row r="63" spans="1:138" s="5" customFormat="1" ht="24.95" customHeight="1">
      <c r="A63" s="9">
        <v>60</v>
      </c>
      <c r="B63" s="73" t="str">
        <f>'DADOS PESSOAIS'!B63</f>
        <v>(código)</v>
      </c>
      <c r="C63" s="58"/>
      <c r="D63" s="65"/>
      <c r="E63" s="65"/>
      <c r="F63" s="64"/>
      <c r="G63" s="59"/>
      <c r="H63" s="59"/>
      <c r="I63" s="67"/>
      <c r="J63" s="67"/>
      <c r="K63" s="59"/>
      <c r="L63" s="67"/>
      <c r="M63" s="59"/>
      <c r="N63" s="59"/>
      <c r="O63" s="59"/>
      <c r="P63" s="59"/>
      <c r="Q63" s="59"/>
      <c r="R63" s="67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67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9">
        <f t="shared" si="2"/>
        <v>0</v>
      </c>
      <c r="CG63" s="68"/>
      <c r="CH63" s="10" t="e">
        <f>IF(AND(#REF!&lt;=64,#REF!&gt;=60),IF(#REF!="M",IF(CG63&gt;=14,"Atinge","Não atinge"),IF(#REF!="F",IF(CG63&gt;=12,"Atinge","Não atinge"),"erro")),IF(AND(#REF!&lt;=69,#REF!&gt;=65),IF(#REF!="M",IF(CG63&gt;=12,"Atinge","Não atinge"),IF(#REF!="F",IF(CG63&gt;=11,"Atinge","Não atinge"),"erro")),IF(AND(#REF!&lt;=74,#REF!&gt;=70),IF(#REF!="M",IF(CG63&gt;=12,"Atinge","Não atinge"),IF(#REF!="F",IF(CG63&gt;=10,"Atinge","Não atinge"),"erro")),IF(AND(#REF!&lt;=79,#REF!&gt;=75),IF(#REF!="M",IF(CG63&gt;=11,"Atinge","Não atinge"),IF(#REF!="F",IF(CG63&gt;=10,"Atinge","Não atinge"),"erro")),IF(AND(#REF!&lt;=84,#REF!&gt;=80),IF(#REF!="M",IF(CG63&gt;=10,"Atinge","Não atinge"),IF(#REF!="F",IF(CG63&gt;=9,"Atinge","Não atinge"),"erro")),IF(AND(#REF!&lt;=89,#REF!&gt;=85),IF(#REF!="M",IF(CG63&gt;=8,"Atinge","Não atinge"),IF(#REF!="F",IF(CG63&gt;=8,"Atinge","Não atinge"),"erro")),IF(#REF!&gt;=90,IF(#REF!="M",IF(CG63&gt;=7,"Atinge","Não atinge"),IF(#REF!="F",IF(CG63&gt;=4,"Atinge","Não atinge"),"erro")),IF(AND(#REF!&lt;70,#REF!&gt;64),IF(#REF!="M",IF(CG63&lt;14,"Atinge","Não atinge"),IF(#REF!="F",IF(CG63&lt;12,"Atinge","Não atinge"),"erro")),""))))))))</f>
        <v>#REF!</v>
      </c>
      <c r="CI63" s="68"/>
      <c r="CJ63" s="10" t="e">
        <f>IF(AND(#REF!&lt;=69,#REF!&gt;=60),IF(#REF!="M",IF(CI63&lt;=8,"Atinge","Não atinge"),IF(#REF!="F",IF(CI63&lt;=8,"Atinge","Não atinge"),"erro")),IF(AND(#REF!&lt;=79,#REF!&gt;=70),IF(#REF!="M",IF(CI63&lt;=9,"Atinge","Não atinge"),IF(#REF!="F",IF(CI63&lt;=9,"Atinge","Não atinge"),"erro")),IF(#REF!&gt;=80,IF(#REF!="M",IF(CI63&lt;=10,"Atinge","Não atinge"),IF(#REF!="F",IF(CI63&lt;=11,"Atinge","Não atinge"),"erro")),"")))</f>
        <v>#REF!</v>
      </c>
      <c r="CK63" s="68"/>
      <c r="CL63" s="68"/>
      <c r="CM63" s="68"/>
      <c r="CN63" s="68"/>
      <c r="CO63" s="68"/>
      <c r="CP63" s="68"/>
      <c r="CQ63" s="68"/>
      <c r="CR63" s="9">
        <f t="shared" si="0"/>
        <v>0</v>
      </c>
      <c r="CS63" s="68"/>
      <c r="CT63" s="9" t="str">
        <f t="shared" si="3"/>
        <v>Não atinge</v>
      </c>
      <c r="CU63" s="69"/>
      <c r="CV63" s="9" t="str">
        <f t="shared" si="4"/>
        <v>Atinge</v>
      </c>
      <c r="CW63" s="115"/>
      <c r="CX63" s="70"/>
      <c r="CY63" s="70"/>
      <c r="CZ63" s="35">
        <f t="shared" si="5"/>
        <v>0</v>
      </c>
      <c r="DA63" s="58"/>
      <c r="DB63" s="68"/>
      <c r="DC63" s="10" t="e">
        <f>IF(AND(#REF!&lt;=64,#REF!&gt;=60),IF(#REF!="M",IF(DB63&gt;=14,"Atinge","Não atinge"),IF(#REF!="F",IF(DB63&gt;=12,"Atinge","Não atinge"),"erro")),IF(AND(#REF!&lt;=69,#REF!&gt;=65),IF(#REF!="M",IF(DB63&gt;=12,"Atinge","Não atinge"),IF(#REF!="F",IF(DB63&gt;=11,"Atinge","Não atinge"),"erro")),IF(AND(#REF!&lt;=74,#REF!&gt;=70),IF(#REF!="M",IF(DB63&gt;=12,"Atinge","Não atinge"),IF(#REF!="F",IF(DB63&gt;=10,"Atinge","Não atinge"),"erro")),IF(AND(#REF!&lt;=79,#REF!&gt;=75),IF(#REF!="M",IF(DB63&gt;=11,"Atinge","Não atinge"),IF(#REF!="F",IF(DB63&gt;=10,"Atinge","Não atinge"),"erro")),IF(AND(#REF!&lt;=84,#REF!&gt;=80),IF(#REF!="M",IF(DB63&gt;=10,"Atinge","Não atinge"),IF(#REF!="F",IF(DB63&gt;=9,"Atinge","Não atinge"),"erro")),IF(AND(#REF!&lt;=89,#REF!&gt;=85),IF(#REF!="M",IF(DB63&gt;=8,"Atinge","Não atinge"),IF(#REF!="F",IF(DB63&gt;=8,"Atinge","Não atinge"),"erro")),IF(#REF!&gt;=90,IF(#REF!="M",IF(DB63&gt;=7,"Atinge","Não atinge"),IF(#REF!="F",IF(DB63&gt;=4,"Atinge","Não atinge"),"erro")),IF(AND(#REF!&lt;70,#REF!&gt;64),IF(#REF!="M",IF(DB63&lt;14,"Atinge","Não atinge"),IF(#REF!="F",IF(DB63&lt;12,"Atinge","Não atinge"),"erro")),""))))))))</f>
        <v>#REF!</v>
      </c>
      <c r="DD63" s="68"/>
      <c r="DE63" s="10" t="e">
        <f>IF(AND(#REF!&lt;=69,#REF!&gt;=60),IF(#REF!="M",IF(DD63&lt;=8,"Atinge","Não atinge"),IF(#REF!="F",IF(DD63&lt;=8,"Atinge","Não atinge"),"erro")),IF(AND(#REF!&lt;=79,#REF!&gt;=70),IF(#REF!="M",IF(DD63&lt;=9,"Atinge","Não atinge"),IF(#REF!="F",IF(DD63&lt;=9,"Atinge","Não atinge"),"erro")),IF(#REF!&gt;=80,IF(#REF!="M",IF(DD63&lt;=10,"Atinge","Não atinge"),IF(#REF!="F",IF(DD63&lt;=11,"Atinge","Não atinge"),"erro")),"")))</f>
        <v>#REF!</v>
      </c>
      <c r="DF63" s="68"/>
      <c r="DG63" s="68"/>
      <c r="DH63" s="68"/>
      <c r="DI63" s="68"/>
      <c r="DJ63" s="68"/>
      <c r="DK63" s="68"/>
      <c r="DL63" s="68"/>
      <c r="DM63" s="9">
        <f t="shared" si="6"/>
        <v>0</v>
      </c>
      <c r="DN63" s="9" t="str">
        <f t="shared" si="9"/>
        <v>Não Atinge</v>
      </c>
      <c r="DO63" s="68"/>
      <c r="DP63" s="9" t="str">
        <f t="shared" si="7"/>
        <v>Não atinge</v>
      </c>
      <c r="DQ63" s="69"/>
      <c r="DR63" s="9" t="str">
        <f t="shared" si="8"/>
        <v>Atinge</v>
      </c>
      <c r="DS63" s="115"/>
      <c r="DT63" s="58"/>
      <c r="DU63" s="59"/>
      <c r="DV63" s="59"/>
      <c r="DW63" s="67"/>
      <c r="DX63" s="67"/>
      <c r="DY63" s="59"/>
      <c r="DZ63" s="67"/>
      <c r="EA63" s="59"/>
      <c r="EB63" s="59"/>
      <c r="EC63" s="59"/>
      <c r="ED63" s="59"/>
      <c r="EE63" s="59"/>
      <c r="EF63" s="67"/>
    </row>
    <row r="64" spans="1:138" s="5" customFormat="1" ht="24.95" customHeight="1">
      <c r="A64" s="9">
        <v>61</v>
      </c>
      <c r="B64" s="73" t="str">
        <f>'DADOS PESSOAIS'!B64</f>
        <v>(código)</v>
      </c>
      <c r="C64" s="58"/>
      <c r="D64" s="65"/>
      <c r="E64" s="65"/>
      <c r="F64" s="64"/>
      <c r="G64" s="59"/>
      <c r="H64" s="59"/>
      <c r="I64" s="67"/>
      <c r="J64" s="67"/>
      <c r="K64" s="59"/>
      <c r="L64" s="67"/>
      <c r="M64" s="59"/>
      <c r="N64" s="59"/>
      <c r="O64" s="59"/>
      <c r="P64" s="59"/>
      <c r="Q64" s="59"/>
      <c r="R64" s="67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67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9">
        <f t="shared" si="2"/>
        <v>0</v>
      </c>
      <c r="CG64" s="68"/>
      <c r="CH64" s="10" t="e">
        <f>IF(AND(#REF!&lt;=64,#REF!&gt;=60),IF(#REF!="M",IF(CG64&gt;=14,"Atinge","Não atinge"),IF(#REF!="F",IF(CG64&gt;=12,"Atinge","Não atinge"),"erro")),IF(AND(#REF!&lt;=69,#REF!&gt;=65),IF(#REF!="M",IF(CG64&gt;=12,"Atinge","Não atinge"),IF(#REF!="F",IF(CG64&gt;=11,"Atinge","Não atinge"),"erro")),IF(AND(#REF!&lt;=74,#REF!&gt;=70),IF(#REF!="M",IF(CG64&gt;=12,"Atinge","Não atinge"),IF(#REF!="F",IF(CG64&gt;=10,"Atinge","Não atinge"),"erro")),IF(AND(#REF!&lt;=79,#REF!&gt;=75),IF(#REF!="M",IF(CG64&gt;=11,"Atinge","Não atinge"),IF(#REF!="F",IF(CG64&gt;=10,"Atinge","Não atinge"),"erro")),IF(AND(#REF!&lt;=84,#REF!&gt;=80),IF(#REF!="M",IF(CG64&gt;=10,"Atinge","Não atinge"),IF(#REF!="F",IF(CG64&gt;=9,"Atinge","Não atinge"),"erro")),IF(AND(#REF!&lt;=89,#REF!&gt;=85),IF(#REF!="M",IF(CG64&gt;=8,"Atinge","Não atinge"),IF(#REF!="F",IF(CG64&gt;=8,"Atinge","Não atinge"),"erro")),IF(#REF!&gt;=90,IF(#REF!="M",IF(CG64&gt;=7,"Atinge","Não atinge"),IF(#REF!="F",IF(CG64&gt;=4,"Atinge","Não atinge"),"erro")),IF(AND(#REF!&lt;70,#REF!&gt;64),IF(#REF!="M",IF(CG64&lt;14,"Atinge","Não atinge"),IF(#REF!="F",IF(CG64&lt;12,"Atinge","Não atinge"),"erro")),""))))))))</f>
        <v>#REF!</v>
      </c>
      <c r="CI64" s="68"/>
      <c r="CJ64" s="10" t="e">
        <f>IF(AND(#REF!&lt;=69,#REF!&gt;=60),IF(#REF!="M",IF(CI64&lt;=8,"Atinge","Não atinge"),IF(#REF!="F",IF(CI64&lt;=8,"Atinge","Não atinge"),"erro")),IF(AND(#REF!&lt;=79,#REF!&gt;=70),IF(#REF!="M",IF(CI64&lt;=9,"Atinge","Não atinge"),IF(#REF!="F",IF(CI64&lt;=9,"Atinge","Não atinge"),"erro")),IF(#REF!&gt;=80,IF(#REF!="M",IF(CI64&lt;=10,"Atinge","Não atinge"),IF(#REF!="F",IF(CI64&lt;=11,"Atinge","Não atinge"),"erro")),"")))</f>
        <v>#REF!</v>
      </c>
      <c r="CK64" s="68"/>
      <c r="CL64" s="68"/>
      <c r="CM64" s="68"/>
      <c r="CN64" s="68"/>
      <c r="CO64" s="68"/>
      <c r="CP64" s="68"/>
      <c r="CQ64" s="68"/>
      <c r="CR64" s="9">
        <f t="shared" si="0"/>
        <v>0</v>
      </c>
      <c r="CS64" s="68"/>
      <c r="CT64" s="9" t="str">
        <f t="shared" si="3"/>
        <v>Não atinge</v>
      </c>
      <c r="CU64" s="69"/>
      <c r="CV64" s="9" t="str">
        <f t="shared" si="4"/>
        <v>Atinge</v>
      </c>
      <c r="CW64" s="115"/>
      <c r="CX64" s="70"/>
      <c r="CY64" s="70"/>
      <c r="CZ64" s="35">
        <f t="shared" si="5"/>
        <v>0</v>
      </c>
      <c r="DA64" s="58"/>
      <c r="DB64" s="68"/>
      <c r="DC64" s="10" t="e">
        <f>IF(AND(#REF!&lt;=64,#REF!&gt;=60),IF(#REF!="M",IF(DB64&gt;=14,"Atinge","Não atinge"),IF(#REF!="F",IF(DB64&gt;=12,"Atinge","Não atinge"),"erro")),IF(AND(#REF!&lt;=69,#REF!&gt;=65),IF(#REF!="M",IF(DB64&gt;=12,"Atinge","Não atinge"),IF(#REF!="F",IF(DB64&gt;=11,"Atinge","Não atinge"),"erro")),IF(AND(#REF!&lt;=74,#REF!&gt;=70),IF(#REF!="M",IF(DB64&gt;=12,"Atinge","Não atinge"),IF(#REF!="F",IF(DB64&gt;=10,"Atinge","Não atinge"),"erro")),IF(AND(#REF!&lt;=79,#REF!&gt;=75),IF(#REF!="M",IF(DB64&gt;=11,"Atinge","Não atinge"),IF(#REF!="F",IF(DB64&gt;=10,"Atinge","Não atinge"),"erro")),IF(AND(#REF!&lt;=84,#REF!&gt;=80),IF(#REF!="M",IF(DB64&gt;=10,"Atinge","Não atinge"),IF(#REF!="F",IF(DB64&gt;=9,"Atinge","Não atinge"),"erro")),IF(AND(#REF!&lt;=89,#REF!&gt;=85),IF(#REF!="M",IF(DB64&gt;=8,"Atinge","Não atinge"),IF(#REF!="F",IF(DB64&gt;=8,"Atinge","Não atinge"),"erro")),IF(#REF!&gt;=90,IF(#REF!="M",IF(DB64&gt;=7,"Atinge","Não atinge"),IF(#REF!="F",IF(DB64&gt;=4,"Atinge","Não atinge"),"erro")),IF(AND(#REF!&lt;70,#REF!&gt;64),IF(#REF!="M",IF(DB64&lt;14,"Atinge","Não atinge"),IF(#REF!="F",IF(DB64&lt;12,"Atinge","Não atinge"),"erro")),""))))))))</f>
        <v>#REF!</v>
      </c>
      <c r="DD64" s="68"/>
      <c r="DE64" s="10" t="e">
        <f>IF(AND(#REF!&lt;=69,#REF!&gt;=60),IF(#REF!="M",IF(DD64&lt;=8,"Atinge","Não atinge"),IF(#REF!="F",IF(DD64&lt;=8,"Atinge","Não atinge"),"erro")),IF(AND(#REF!&lt;=79,#REF!&gt;=70),IF(#REF!="M",IF(DD64&lt;=9,"Atinge","Não atinge"),IF(#REF!="F",IF(DD64&lt;=9,"Atinge","Não atinge"),"erro")),IF(#REF!&gt;=80,IF(#REF!="M",IF(DD64&lt;=10,"Atinge","Não atinge"),IF(#REF!="F",IF(DD64&lt;=11,"Atinge","Não atinge"),"erro")),"")))</f>
        <v>#REF!</v>
      </c>
      <c r="DF64" s="68"/>
      <c r="DG64" s="68"/>
      <c r="DH64" s="68"/>
      <c r="DI64" s="68"/>
      <c r="DJ64" s="68"/>
      <c r="DK64" s="68"/>
      <c r="DL64" s="68"/>
      <c r="DM64" s="9">
        <f t="shared" si="6"/>
        <v>0</v>
      </c>
      <c r="DN64" s="9" t="str">
        <f t="shared" si="9"/>
        <v>Não Atinge</v>
      </c>
      <c r="DO64" s="68"/>
      <c r="DP64" s="9" t="str">
        <f t="shared" si="7"/>
        <v>Não atinge</v>
      </c>
      <c r="DQ64" s="69"/>
      <c r="DR64" s="9" t="str">
        <f t="shared" si="8"/>
        <v>Atinge</v>
      </c>
      <c r="DS64" s="115"/>
      <c r="DT64" s="58"/>
      <c r="DU64" s="59"/>
      <c r="DV64" s="59"/>
      <c r="DW64" s="67"/>
      <c r="DX64" s="67"/>
      <c r="DY64" s="59"/>
      <c r="DZ64" s="67"/>
      <c r="EA64" s="59"/>
      <c r="EB64" s="59"/>
      <c r="EC64" s="59"/>
      <c r="ED64" s="59"/>
      <c r="EE64" s="59"/>
      <c r="EF64" s="67"/>
    </row>
    <row r="65" spans="1:136" s="5" customFormat="1" ht="24.95" customHeight="1">
      <c r="A65" s="9">
        <v>62</v>
      </c>
      <c r="B65" s="73" t="str">
        <f>'DADOS PESSOAIS'!B65</f>
        <v>(código)</v>
      </c>
      <c r="C65" s="58"/>
      <c r="D65" s="65"/>
      <c r="E65" s="65"/>
      <c r="F65" s="64"/>
      <c r="G65" s="59"/>
      <c r="H65" s="59"/>
      <c r="I65" s="67"/>
      <c r="J65" s="67"/>
      <c r="K65" s="59"/>
      <c r="L65" s="67"/>
      <c r="M65" s="59"/>
      <c r="N65" s="59"/>
      <c r="O65" s="59"/>
      <c r="P65" s="59"/>
      <c r="Q65" s="59"/>
      <c r="R65" s="67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67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9">
        <f t="shared" si="2"/>
        <v>0</v>
      </c>
      <c r="CG65" s="68"/>
      <c r="CH65" s="10" t="e">
        <f>IF(AND(#REF!&lt;=64,#REF!&gt;=60),IF(#REF!="M",IF(CG65&gt;=14,"Atinge","Não atinge"),IF(#REF!="F",IF(CG65&gt;=12,"Atinge","Não atinge"),"erro")),IF(AND(#REF!&lt;=69,#REF!&gt;=65),IF(#REF!="M",IF(CG65&gt;=12,"Atinge","Não atinge"),IF(#REF!="F",IF(CG65&gt;=11,"Atinge","Não atinge"),"erro")),IF(AND(#REF!&lt;=74,#REF!&gt;=70),IF(#REF!="M",IF(CG65&gt;=12,"Atinge","Não atinge"),IF(#REF!="F",IF(CG65&gt;=10,"Atinge","Não atinge"),"erro")),IF(AND(#REF!&lt;=79,#REF!&gt;=75),IF(#REF!="M",IF(CG65&gt;=11,"Atinge","Não atinge"),IF(#REF!="F",IF(CG65&gt;=10,"Atinge","Não atinge"),"erro")),IF(AND(#REF!&lt;=84,#REF!&gt;=80),IF(#REF!="M",IF(CG65&gt;=10,"Atinge","Não atinge"),IF(#REF!="F",IF(CG65&gt;=9,"Atinge","Não atinge"),"erro")),IF(AND(#REF!&lt;=89,#REF!&gt;=85),IF(#REF!="M",IF(CG65&gt;=8,"Atinge","Não atinge"),IF(#REF!="F",IF(CG65&gt;=8,"Atinge","Não atinge"),"erro")),IF(#REF!&gt;=90,IF(#REF!="M",IF(CG65&gt;=7,"Atinge","Não atinge"),IF(#REF!="F",IF(CG65&gt;=4,"Atinge","Não atinge"),"erro")),IF(AND(#REF!&lt;70,#REF!&gt;64),IF(#REF!="M",IF(CG65&lt;14,"Atinge","Não atinge"),IF(#REF!="F",IF(CG65&lt;12,"Atinge","Não atinge"),"erro")),""))))))))</f>
        <v>#REF!</v>
      </c>
      <c r="CI65" s="68"/>
      <c r="CJ65" s="10" t="e">
        <f>IF(AND(#REF!&lt;=69,#REF!&gt;=60),IF(#REF!="M",IF(CI65&lt;=8,"Atinge","Não atinge"),IF(#REF!="F",IF(CI65&lt;=8,"Atinge","Não atinge"),"erro")),IF(AND(#REF!&lt;=79,#REF!&gt;=70),IF(#REF!="M",IF(CI65&lt;=9,"Atinge","Não atinge"),IF(#REF!="F",IF(CI65&lt;=9,"Atinge","Não atinge"),"erro")),IF(#REF!&gt;=80,IF(#REF!="M",IF(CI65&lt;=10,"Atinge","Não atinge"),IF(#REF!="F",IF(CI65&lt;=11,"Atinge","Não atinge"),"erro")),"")))</f>
        <v>#REF!</v>
      </c>
      <c r="CK65" s="68"/>
      <c r="CL65" s="68"/>
      <c r="CM65" s="68"/>
      <c r="CN65" s="68"/>
      <c r="CO65" s="68"/>
      <c r="CP65" s="68"/>
      <c r="CQ65" s="68"/>
      <c r="CR65" s="9">
        <f t="shared" si="0"/>
        <v>0</v>
      </c>
      <c r="CS65" s="68"/>
      <c r="CT65" s="9" t="str">
        <f t="shared" si="3"/>
        <v>Não atinge</v>
      </c>
      <c r="CU65" s="69"/>
      <c r="CV65" s="9" t="str">
        <f t="shared" si="4"/>
        <v>Atinge</v>
      </c>
      <c r="CW65" s="115"/>
      <c r="CX65" s="70"/>
      <c r="CY65" s="70"/>
      <c r="CZ65" s="35">
        <f t="shared" si="5"/>
        <v>0</v>
      </c>
      <c r="DA65" s="58"/>
      <c r="DB65" s="68"/>
      <c r="DC65" s="10" t="e">
        <f>IF(AND(#REF!&lt;=64,#REF!&gt;=60),IF(#REF!="M",IF(DB65&gt;=14,"Atinge","Não atinge"),IF(#REF!="F",IF(DB65&gt;=12,"Atinge","Não atinge"),"erro")),IF(AND(#REF!&lt;=69,#REF!&gt;=65),IF(#REF!="M",IF(DB65&gt;=12,"Atinge","Não atinge"),IF(#REF!="F",IF(DB65&gt;=11,"Atinge","Não atinge"),"erro")),IF(AND(#REF!&lt;=74,#REF!&gt;=70),IF(#REF!="M",IF(DB65&gt;=12,"Atinge","Não atinge"),IF(#REF!="F",IF(DB65&gt;=10,"Atinge","Não atinge"),"erro")),IF(AND(#REF!&lt;=79,#REF!&gt;=75),IF(#REF!="M",IF(DB65&gt;=11,"Atinge","Não atinge"),IF(#REF!="F",IF(DB65&gt;=10,"Atinge","Não atinge"),"erro")),IF(AND(#REF!&lt;=84,#REF!&gt;=80),IF(#REF!="M",IF(DB65&gt;=10,"Atinge","Não atinge"),IF(#REF!="F",IF(DB65&gt;=9,"Atinge","Não atinge"),"erro")),IF(AND(#REF!&lt;=89,#REF!&gt;=85),IF(#REF!="M",IF(DB65&gt;=8,"Atinge","Não atinge"),IF(#REF!="F",IF(DB65&gt;=8,"Atinge","Não atinge"),"erro")),IF(#REF!&gt;=90,IF(#REF!="M",IF(DB65&gt;=7,"Atinge","Não atinge"),IF(#REF!="F",IF(DB65&gt;=4,"Atinge","Não atinge"),"erro")),IF(AND(#REF!&lt;70,#REF!&gt;64),IF(#REF!="M",IF(DB65&lt;14,"Atinge","Não atinge"),IF(#REF!="F",IF(DB65&lt;12,"Atinge","Não atinge"),"erro")),""))))))))</f>
        <v>#REF!</v>
      </c>
      <c r="DD65" s="68"/>
      <c r="DE65" s="10" t="e">
        <f>IF(AND(#REF!&lt;=69,#REF!&gt;=60),IF(#REF!="M",IF(DD65&lt;=8,"Atinge","Não atinge"),IF(#REF!="F",IF(DD65&lt;=8,"Atinge","Não atinge"),"erro")),IF(AND(#REF!&lt;=79,#REF!&gt;=70),IF(#REF!="M",IF(DD65&lt;=9,"Atinge","Não atinge"),IF(#REF!="F",IF(DD65&lt;=9,"Atinge","Não atinge"),"erro")),IF(#REF!&gt;=80,IF(#REF!="M",IF(DD65&lt;=10,"Atinge","Não atinge"),IF(#REF!="F",IF(DD65&lt;=11,"Atinge","Não atinge"),"erro")),"")))</f>
        <v>#REF!</v>
      </c>
      <c r="DF65" s="68"/>
      <c r="DG65" s="68"/>
      <c r="DH65" s="68"/>
      <c r="DI65" s="68"/>
      <c r="DJ65" s="68"/>
      <c r="DK65" s="68"/>
      <c r="DL65" s="68"/>
      <c r="DM65" s="9">
        <f t="shared" si="6"/>
        <v>0</v>
      </c>
      <c r="DN65" s="9" t="str">
        <f t="shared" si="9"/>
        <v>Não Atinge</v>
      </c>
      <c r="DO65" s="68"/>
      <c r="DP65" s="9" t="str">
        <f t="shared" si="7"/>
        <v>Não atinge</v>
      </c>
      <c r="DQ65" s="69"/>
      <c r="DR65" s="9" t="str">
        <f t="shared" si="8"/>
        <v>Atinge</v>
      </c>
      <c r="DS65" s="115"/>
      <c r="DT65" s="58"/>
      <c r="DU65" s="59"/>
      <c r="DV65" s="59"/>
      <c r="DW65" s="67"/>
      <c r="DX65" s="67"/>
      <c r="DY65" s="59"/>
      <c r="DZ65" s="67"/>
      <c r="EA65" s="59"/>
      <c r="EB65" s="59"/>
      <c r="EC65" s="59"/>
      <c r="ED65" s="59"/>
      <c r="EE65" s="59"/>
      <c r="EF65" s="67"/>
    </row>
    <row r="66" spans="1:136" s="5" customFormat="1" ht="24.95" customHeight="1">
      <c r="A66" s="9">
        <v>63</v>
      </c>
      <c r="B66" s="73" t="str">
        <f>'DADOS PESSOAIS'!B66</f>
        <v>(código)</v>
      </c>
      <c r="C66" s="58"/>
      <c r="D66" s="65"/>
      <c r="E66" s="65"/>
      <c r="F66" s="64"/>
      <c r="G66" s="59"/>
      <c r="H66" s="59"/>
      <c r="I66" s="67"/>
      <c r="J66" s="67"/>
      <c r="K66" s="59"/>
      <c r="L66" s="67"/>
      <c r="M66" s="59"/>
      <c r="N66" s="59"/>
      <c r="O66" s="59"/>
      <c r="P66" s="59"/>
      <c r="Q66" s="59"/>
      <c r="R66" s="67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67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9">
        <f t="shared" si="2"/>
        <v>0</v>
      </c>
      <c r="CG66" s="68"/>
      <c r="CH66" s="10" t="e">
        <f>IF(AND(#REF!&lt;=64,#REF!&gt;=60),IF(#REF!="M",IF(CG66&gt;=14,"Atinge","Não atinge"),IF(#REF!="F",IF(CG66&gt;=12,"Atinge","Não atinge"),"erro")),IF(AND(#REF!&lt;=69,#REF!&gt;=65),IF(#REF!="M",IF(CG66&gt;=12,"Atinge","Não atinge"),IF(#REF!="F",IF(CG66&gt;=11,"Atinge","Não atinge"),"erro")),IF(AND(#REF!&lt;=74,#REF!&gt;=70),IF(#REF!="M",IF(CG66&gt;=12,"Atinge","Não atinge"),IF(#REF!="F",IF(CG66&gt;=10,"Atinge","Não atinge"),"erro")),IF(AND(#REF!&lt;=79,#REF!&gt;=75),IF(#REF!="M",IF(CG66&gt;=11,"Atinge","Não atinge"),IF(#REF!="F",IF(CG66&gt;=10,"Atinge","Não atinge"),"erro")),IF(AND(#REF!&lt;=84,#REF!&gt;=80),IF(#REF!="M",IF(CG66&gt;=10,"Atinge","Não atinge"),IF(#REF!="F",IF(CG66&gt;=9,"Atinge","Não atinge"),"erro")),IF(AND(#REF!&lt;=89,#REF!&gt;=85),IF(#REF!="M",IF(CG66&gt;=8,"Atinge","Não atinge"),IF(#REF!="F",IF(CG66&gt;=8,"Atinge","Não atinge"),"erro")),IF(#REF!&gt;=90,IF(#REF!="M",IF(CG66&gt;=7,"Atinge","Não atinge"),IF(#REF!="F",IF(CG66&gt;=4,"Atinge","Não atinge"),"erro")),IF(AND(#REF!&lt;70,#REF!&gt;64),IF(#REF!="M",IF(CG66&lt;14,"Atinge","Não atinge"),IF(#REF!="F",IF(CG66&lt;12,"Atinge","Não atinge"),"erro")),""))))))))</f>
        <v>#REF!</v>
      </c>
      <c r="CI66" s="68"/>
      <c r="CJ66" s="10" t="e">
        <f>IF(AND(#REF!&lt;=69,#REF!&gt;=60),IF(#REF!="M",IF(CI66&lt;=8,"Atinge","Não atinge"),IF(#REF!="F",IF(CI66&lt;=8,"Atinge","Não atinge"),"erro")),IF(AND(#REF!&lt;=79,#REF!&gt;=70),IF(#REF!="M",IF(CI66&lt;=9,"Atinge","Não atinge"),IF(#REF!="F",IF(CI66&lt;=9,"Atinge","Não atinge"),"erro")),IF(#REF!&gt;=80,IF(#REF!="M",IF(CI66&lt;=10,"Atinge","Não atinge"),IF(#REF!="F",IF(CI66&lt;=11,"Atinge","Não atinge"),"erro")),"")))</f>
        <v>#REF!</v>
      </c>
      <c r="CK66" s="68"/>
      <c r="CL66" s="68"/>
      <c r="CM66" s="68"/>
      <c r="CN66" s="68"/>
      <c r="CO66" s="68"/>
      <c r="CP66" s="68"/>
      <c r="CQ66" s="68"/>
      <c r="CR66" s="9">
        <f t="shared" si="0"/>
        <v>0</v>
      </c>
      <c r="CS66" s="68"/>
      <c r="CT66" s="9" t="str">
        <f t="shared" si="3"/>
        <v>Não atinge</v>
      </c>
      <c r="CU66" s="69"/>
      <c r="CV66" s="9" t="str">
        <f t="shared" si="4"/>
        <v>Atinge</v>
      </c>
      <c r="CW66" s="115"/>
      <c r="CX66" s="70"/>
      <c r="CY66" s="70"/>
      <c r="CZ66" s="35">
        <f t="shared" si="5"/>
        <v>0</v>
      </c>
      <c r="DA66" s="58"/>
      <c r="DB66" s="68"/>
      <c r="DC66" s="10" t="e">
        <f>IF(AND(#REF!&lt;=64,#REF!&gt;=60),IF(#REF!="M",IF(DB66&gt;=14,"Atinge","Não atinge"),IF(#REF!="F",IF(DB66&gt;=12,"Atinge","Não atinge"),"erro")),IF(AND(#REF!&lt;=69,#REF!&gt;=65),IF(#REF!="M",IF(DB66&gt;=12,"Atinge","Não atinge"),IF(#REF!="F",IF(DB66&gt;=11,"Atinge","Não atinge"),"erro")),IF(AND(#REF!&lt;=74,#REF!&gt;=70),IF(#REF!="M",IF(DB66&gt;=12,"Atinge","Não atinge"),IF(#REF!="F",IF(DB66&gt;=10,"Atinge","Não atinge"),"erro")),IF(AND(#REF!&lt;=79,#REF!&gt;=75),IF(#REF!="M",IF(DB66&gt;=11,"Atinge","Não atinge"),IF(#REF!="F",IF(DB66&gt;=10,"Atinge","Não atinge"),"erro")),IF(AND(#REF!&lt;=84,#REF!&gt;=80),IF(#REF!="M",IF(DB66&gt;=10,"Atinge","Não atinge"),IF(#REF!="F",IF(DB66&gt;=9,"Atinge","Não atinge"),"erro")),IF(AND(#REF!&lt;=89,#REF!&gt;=85),IF(#REF!="M",IF(DB66&gt;=8,"Atinge","Não atinge"),IF(#REF!="F",IF(DB66&gt;=8,"Atinge","Não atinge"),"erro")),IF(#REF!&gt;=90,IF(#REF!="M",IF(DB66&gt;=7,"Atinge","Não atinge"),IF(#REF!="F",IF(DB66&gt;=4,"Atinge","Não atinge"),"erro")),IF(AND(#REF!&lt;70,#REF!&gt;64),IF(#REF!="M",IF(DB66&lt;14,"Atinge","Não atinge"),IF(#REF!="F",IF(DB66&lt;12,"Atinge","Não atinge"),"erro")),""))))))))</f>
        <v>#REF!</v>
      </c>
      <c r="DD66" s="68"/>
      <c r="DE66" s="10" t="e">
        <f>IF(AND(#REF!&lt;=69,#REF!&gt;=60),IF(#REF!="M",IF(DD66&lt;=8,"Atinge","Não atinge"),IF(#REF!="F",IF(DD66&lt;=8,"Atinge","Não atinge"),"erro")),IF(AND(#REF!&lt;=79,#REF!&gt;=70),IF(#REF!="M",IF(DD66&lt;=9,"Atinge","Não atinge"),IF(#REF!="F",IF(DD66&lt;=9,"Atinge","Não atinge"),"erro")),IF(#REF!&gt;=80,IF(#REF!="M",IF(DD66&lt;=10,"Atinge","Não atinge"),IF(#REF!="F",IF(DD66&lt;=11,"Atinge","Não atinge"),"erro")),"")))</f>
        <v>#REF!</v>
      </c>
      <c r="DF66" s="68"/>
      <c r="DG66" s="68"/>
      <c r="DH66" s="68"/>
      <c r="DI66" s="68"/>
      <c r="DJ66" s="68"/>
      <c r="DK66" s="68"/>
      <c r="DL66" s="68"/>
      <c r="DM66" s="9">
        <f t="shared" si="6"/>
        <v>0</v>
      </c>
      <c r="DN66" s="9" t="str">
        <f t="shared" si="9"/>
        <v>Não Atinge</v>
      </c>
      <c r="DO66" s="68"/>
      <c r="DP66" s="9" t="str">
        <f t="shared" si="7"/>
        <v>Não atinge</v>
      </c>
      <c r="DQ66" s="69"/>
      <c r="DR66" s="9" t="str">
        <f t="shared" si="8"/>
        <v>Atinge</v>
      </c>
      <c r="DS66" s="115"/>
      <c r="DT66" s="58"/>
      <c r="DU66" s="59"/>
      <c r="DV66" s="59"/>
      <c r="DW66" s="67"/>
      <c r="DX66" s="67"/>
      <c r="DY66" s="59"/>
      <c r="DZ66" s="67"/>
      <c r="EA66" s="59"/>
      <c r="EB66" s="59"/>
      <c r="EC66" s="59"/>
      <c r="ED66" s="59"/>
      <c r="EE66" s="59"/>
      <c r="EF66" s="67"/>
    </row>
    <row r="67" spans="1:136" s="5" customFormat="1" ht="24.95" customHeight="1">
      <c r="A67" s="9">
        <v>64</v>
      </c>
      <c r="B67" s="73" t="str">
        <f>'DADOS PESSOAIS'!B67</f>
        <v>(código)</v>
      </c>
      <c r="C67" s="58"/>
      <c r="D67" s="65"/>
      <c r="E67" s="65"/>
      <c r="F67" s="64"/>
      <c r="G67" s="59"/>
      <c r="H67" s="59"/>
      <c r="I67" s="67"/>
      <c r="J67" s="67"/>
      <c r="K67" s="59"/>
      <c r="L67" s="67"/>
      <c r="M67" s="59"/>
      <c r="N67" s="59"/>
      <c r="O67" s="59"/>
      <c r="P67" s="59"/>
      <c r="Q67" s="59"/>
      <c r="R67" s="67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67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9">
        <f t="shared" si="2"/>
        <v>0</v>
      </c>
      <c r="CG67" s="68"/>
      <c r="CH67" s="10" t="e">
        <f>IF(AND(#REF!&lt;=64,#REF!&gt;=60),IF(#REF!="M",IF(CG67&gt;=14,"Atinge","Não atinge"),IF(#REF!="F",IF(CG67&gt;=12,"Atinge","Não atinge"),"erro")),IF(AND(#REF!&lt;=69,#REF!&gt;=65),IF(#REF!="M",IF(CG67&gt;=12,"Atinge","Não atinge"),IF(#REF!="F",IF(CG67&gt;=11,"Atinge","Não atinge"),"erro")),IF(AND(#REF!&lt;=74,#REF!&gt;=70),IF(#REF!="M",IF(CG67&gt;=12,"Atinge","Não atinge"),IF(#REF!="F",IF(CG67&gt;=10,"Atinge","Não atinge"),"erro")),IF(AND(#REF!&lt;=79,#REF!&gt;=75),IF(#REF!="M",IF(CG67&gt;=11,"Atinge","Não atinge"),IF(#REF!="F",IF(CG67&gt;=10,"Atinge","Não atinge"),"erro")),IF(AND(#REF!&lt;=84,#REF!&gt;=80),IF(#REF!="M",IF(CG67&gt;=10,"Atinge","Não atinge"),IF(#REF!="F",IF(CG67&gt;=9,"Atinge","Não atinge"),"erro")),IF(AND(#REF!&lt;=89,#REF!&gt;=85),IF(#REF!="M",IF(CG67&gt;=8,"Atinge","Não atinge"),IF(#REF!="F",IF(CG67&gt;=8,"Atinge","Não atinge"),"erro")),IF(#REF!&gt;=90,IF(#REF!="M",IF(CG67&gt;=7,"Atinge","Não atinge"),IF(#REF!="F",IF(CG67&gt;=4,"Atinge","Não atinge"),"erro")),IF(AND(#REF!&lt;70,#REF!&gt;64),IF(#REF!="M",IF(CG67&lt;14,"Atinge","Não atinge"),IF(#REF!="F",IF(CG67&lt;12,"Atinge","Não atinge"),"erro")),""))))))))</f>
        <v>#REF!</v>
      </c>
      <c r="CI67" s="68"/>
      <c r="CJ67" s="10" t="e">
        <f>IF(AND(#REF!&lt;=69,#REF!&gt;=60),IF(#REF!="M",IF(CI67&lt;=8,"Atinge","Não atinge"),IF(#REF!="F",IF(CI67&lt;=8,"Atinge","Não atinge"),"erro")),IF(AND(#REF!&lt;=79,#REF!&gt;=70),IF(#REF!="M",IF(CI67&lt;=9,"Atinge","Não atinge"),IF(#REF!="F",IF(CI67&lt;=9,"Atinge","Não atinge"),"erro")),IF(#REF!&gt;=80,IF(#REF!="M",IF(CI67&lt;=10,"Atinge","Não atinge"),IF(#REF!="F",IF(CI67&lt;=11,"Atinge","Não atinge"),"erro")),"")))</f>
        <v>#REF!</v>
      </c>
      <c r="CK67" s="68"/>
      <c r="CL67" s="68"/>
      <c r="CM67" s="68"/>
      <c r="CN67" s="68"/>
      <c r="CO67" s="68"/>
      <c r="CP67" s="68"/>
      <c r="CQ67" s="68"/>
      <c r="CR67" s="9">
        <f t="shared" si="0"/>
        <v>0</v>
      </c>
      <c r="CS67" s="68"/>
      <c r="CT67" s="9" t="str">
        <f t="shared" si="3"/>
        <v>Não atinge</v>
      </c>
      <c r="CU67" s="69"/>
      <c r="CV67" s="9" t="str">
        <f t="shared" si="4"/>
        <v>Atinge</v>
      </c>
      <c r="CW67" s="115"/>
      <c r="CX67" s="70"/>
      <c r="CY67" s="70"/>
      <c r="CZ67" s="35">
        <f t="shared" si="5"/>
        <v>0</v>
      </c>
      <c r="DA67" s="58"/>
      <c r="DB67" s="68"/>
      <c r="DC67" s="10" t="e">
        <f>IF(AND(#REF!&lt;=64,#REF!&gt;=60),IF(#REF!="M",IF(DB67&gt;=14,"Atinge","Não atinge"),IF(#REF!="F",IF(DB67&gt;=12,"Atinge","Não atinge"),"erro")),IF(AND(#REF!&lt;=69,#REF!&gt;=65),IF(#REF!="M",IF(DB67&gt;=12,"Atinge","Não atinge"),IF(#REF!="F",IF(DB67&gt;=11,"Atinge","Não atinge"),"erro")),IF(AND(#REF!&lt;=74,#REF!&gt;=70),IF(#REF!="M",IF(DB67&gt;=12,"Atinge","Não atinge"),IF(#REF!="F",IF(DB67&gt;=10,"Atinge","Não atinge"),"erro")),IF(AND(#REF!&lt;=79,#REF!&gt;=75),IF(#REF!="M",IF(DB67&gt;=11,"Atinge","Não atinge"),IF(#REF!="F",IF(DB67&gt;=10,"Atinge","Não atinge"),"erro")),IF(AND(#REF!&lt;=84,#REF!&gt;=80),IF(#REF!="M",IF(DB67&gt;=10,"Atinge","Não atinge"),IF(#REF!="F",IF(DB67&gt;=9,"Atinge","Não atinge"),"erro")),IF(AND(#REF!&lt;=89,#REF!&gt;=85),IF(#REF!="M",IF(DB67&gt;=8,"Atinge","Não atinge"),IF(#REF!="F",IF(DB67&gt;=8,"Atinge","Não atinge"),"erro")),IF(#REF!&gt;=90,IF(#REF!="M",IF(DB67&gt;=7,"Atinge","Não atinge"),IF(#REF!="F",IF(DB67&gt;=4,"Atinge","Não atinge"),"erro")),IF(AND(#REF!&lt;70,#REF!&gt;64),IF(#REF!="M",IF(DB67&lt;14,"Atinge","Não atinge"),IF(#REF!="F",IF(DB67&lt;12,"Atinge","Não atinge"),"erro")),""))))))))</f>
        <v>#REF!</v>
      </c>
      <c r="DD67" s="68"/>
      <c r="DE67" s="10" t="e">
        <f>IF(AND(#REF!&lt;=69,#REF!&gt;=60),IF(#REF!="M",IF(DD67&lt;=8,"Atinge","Não atinge"),IF(#REF!="F",IF(DD67&lt;=8,"Atinge","Não atinge"),"erro")),IF(AND(#REF!&lt;=79,#REF!&gt;=70),IF(#REF!="M",IF(DD67&lt;=9,"Atinge","Não atinge"),IF(#REF!="F",IF(DD67&lt;=9,"Atinge","Não atinge"),"erro")),IF(#REF!&gt;=80,IF(#REF!="M",IF(DD67&lt;=10,"Atinge","Não atinge"),IF(#REF!="F",IF(DD67&lt;=11,"Atinge","Não atinge"),"erro")),"")))</f>
        <v>#REF!</v>
      </c>
      <c r="DF67" s="68"/>
      <c r="DG67" s="68"/>
      <c r="DH67" s="68"/>
      <c r="DI67" s="68"/>
      <c r="DJ67" s="68"/>
      <c r="DK67" s="68"/>
      <c r="DL67" s="68"/>
      <c r="DM67" s="9">
        <f t="shared" si="6"/>
        <v>0</v>
      </c>
      <c r="DN67" s="9" t="str">
        <f t="shared" si="9"/>
        <v>Não Atinge</v>
      </c>
      <c r="DO67" s="68"/>
      <c r="DP67" s="9" t="str">
        <f t="shared" si="7"/>
        <v>Não atinge</v>
      </c>
      <c r="DQ67" s="69"/>
      <c r="DR67" s="9" t="str">
        <f t="shared" si="8"/>
        <v>Atinge</v>
      </c>
      <c r="DS67" s="115"/>
      <c r="DT67" s="58"/>
      <c r="DU67" s="59"/>
      <c r="DV67" s="59"/>
      <c r="DW67" s="67"/>
      <c r="DX67" s="67"/>
      <c r="DY67" s="59"/>
      <c r="DZ67" s="67"/>
      <c r="EA67" s="59"/>
      <c r="EB67" s="59"/>
      <c r="EC67" s="59"/>
      <c r="ED67" s="59"/>
      <c r="EE67" s="59"/>
      <c r="EF67" s="67"/>
    </row>
    <row r="68" spans="1:136" s="5" customFormat="1" ht="24.95" customHeight="1">
      <c r="A68" s="9">
        <v>65</v>
      </c>
      <c r="B68" s="73" t="str">
        <f>'DADOS PESSOAIS'!B68</f>
        <v>(código)</v>
      </c>
      <c r="C68" s="58"/>
      <c r="D68" s="65"/>
      <c r="E68" s="65"/>
      <c r="F68" s="64"/>
      <c r="G68" s="59"/>
      <c r="H68" s="59"/>
      <c r="I68" s="67"/>
      <c r="J68" s="67"/>
      <c r="K68" s="59"/>
      <c r="L68" s="67"/>
      <c r="M68" s="59"/>
      <c r="N68" s="59"/>
      <c r="O68" s="59"/>
      <c r="P68" s="59"/>
      <c r="Q68" s="59"/>
      <c r="R68" s="67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67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9">
        <f t="shared" si="2"/>
        <v>0</v>
      </c>
      <c r="CG68" s="68"/>
      <c r="CH68" s="10" t="e">
        <f>IF(AND(#REF!&lt;=64,#REF!&gt;=60),IF(#REF!="M",IF(CG68&gt;=14,"Atinge","Não atinge"),IF(#REF!="F",IF(CG68&gt;=12,"Atinge","Não atinge"),"erro")),IF(AND(#REF!&lt;=69,#REF!&gt;=65),IF(#REF!="M",IF(CG68&gt;=12,"Atinge","Não atinge"),IF(#REF!="F",IF(CG68&gt;=11,"Atinge","Não atinge"),"erro")),IF(AND(#REF!&lt;=74,#REF!&gt;=70),IF(#REF!="M",IF(CG68&gt;=12,"Atinge","Não atinge"),IF(#REF!="F",IF(CG68&gt;=10,"Atinge","Não atinge"),"erro")),IF(AND(#REF!&lt;=79,#REF!&gt;=75),IF(#REF!="M",IF(CG68&gt;=11,"Atinge","Não atinge"),IF(#REF!="F",IF(CG68&gt;=10,"Atinge","Não atinge"),"erro")),IF(AND(#REF!&lt;=84,#REF!&gt;=80),IF(#REF!="M",IF(CG68&gt;=10,"Atinge","Não atinge"),IF(#REF!="F",IF(CG68&gt;=9,"Atinge","Não atinge"),"erro")),IF(AND(#REF!&lt;=89,#REF!&gt;=85),IF(#REF!="M",IF(CG68&gt;=8,"Atinge","Não atinge"),IF(#REF!="F",IF(CG68&gt;=8,"Atinge","Não atinge"),"erro")),IF(#REF!&gt;=90,IF(#REF!="M",IF(CG68&gt;=7,"Atinge","Não atinge"),IF(#REF!="F",IF(CG68&gt;=4,"Atinge","Não atinge"),"erro")),IF(AND(#REF!&lt;70,#REF!&gt;64),IF(#REF!="M",IF(CG68&lt;14,"Atinge","Não atinge"),IF(#REF!="F",IF(CG68&lt;12,"Atinge","Não atinge"),"erro")),""))))))))</f>
        <v>#REF!</v>
      </c>
      <c r="CI68" s="68"/>
      <c r="CJ68" s="10" t="e">
        <f>IF(AND(#REF!&lt;=69,#REF!&gt;=60),IF(#REF!="M",IF(CI68&lt;=8,"Atinge","Não atinge"),IF(#REF!="F",IF(CI68&lt;=8,"Atinge","Não atinge"),"erro")),IF(AND(#REF!&lt;=79,#REF!&gt;=70),IF(#REF!="M",IF(CI68&lt;=9,"Atinge","Não atinge"),IF(#REF!="F",IF(CI68&lt;=9,"Atinge","Não atinge"),"erro")),IF(#REF!&gt;=80,IF(#REF!="M",IF(CI68&lt;=10,"Atinge","Não atinge"),IF(#REF!="F",IF(CI68&lt;=11,"Atinge","Não atinge"),"erro")),"")))</f>
        <v>#REF!</v>
      </c>
      <c r="CK68" s="68"/>
      <c r="CL68" s="68"/>
      <c r="CM68" s="68"/>
      <c r="CN68" s="68"/>
      <c r="CO68" s="68"/>
      <c r="CP68" s="68"/>
      <c r="CQ68" s="68"/>
      <c r="CR68" s="9">
        <f t="shared" si="0"/>
        <v>0</v>
      </c>
      <c r="CS68" s="68"/>
      <c r="CT68" s="9" t="str">
        <f t="shared" si="3"/>
        <v>Não atinge</v>
      </c>
      <c r="CU68" s="69"/>
      <c r="CV68" s="9" t="str">
        <f t="shared" si="4"/>
        <v>Atinge</v>
      </c>
      <c r="CW68" s="115"/>
      <c r="CX68" s="70"/>
      <c r="CY68" s="70"/>
      <c r="CZ68" s="35">
        <f t="shared" si="5"/>
        <v>0</v>
      </c>
      <c r="DA68" s="58"/>
      <c r="DB68" s="68"/>
      <c r="DC68" s="10" t="e">
        <f>IF(AND(#REF!&lt;=64,#REF!&gt;=60),IF(#REF!="M",IF(DB68&gt;=14,"Atinge","Não atinge"),IF(#REF!="F",IF(DB68&gt;=12,"Atinge","Não atinge"),"erro")),IF(AND(#REF!&lt;=69,#REF!&gt;=65),IF(#REF!="M",IF(DB68&gt;=12,"Atinge","Não atinge"),IF(#REF!="F",IF(DB68&gt;=11,"Atinge","Não atinge"),"erro")),IF(AND(#REF!&lt;=74,#REF!&gt;=70),IF(#REF!="M",IF(DB68&gt;=12,"Atinge","Não atinge"),IF(#REF!="F",IF(DB68&gt;=10,"Atinge","Não atinge"),"erro")),IF(AND(#REF!&lt;=79,#REF!&gt;=75),IF(#REF!="M",IF(DB68&gt;=11,"Atinge","Não atinge"),IF(#REF!="F",IF(DB68&gt;=10,"Atinge","Não atinge"),"erro")),IF(AND(#REF!&lt;=84,#REF!&gt;=80),IF(#REF!="M",IF(DB68&gt;=10,"Atinge","Não atinge"),IF(#REF!="F",IF(DB68&gt;=9,"Atinge","Não atinge"),"erro")),IF(AND(#REF!&lt;=89,#REF!&gt;=85),IF(#REF!="M",IF(DB68&gt;=8,"Atinge","Não atinge"),IF(#REF!="F",IF(DB68&gt;=8,"Atinge","Não atinge"),"erro")),IF(#REF!&gt;=90,IF(#REF!="M",IF(DB68&gt;=7,"Atinge","Não atinge"),IF(#REF!="F",IF(DB68&gt;=4,"Atinge","Não atinge"),"erro")),IF(AND(#REF!&lt;70,#REF!&gt;64),IF(#REF!="M",IF(DB68&lt;14,"Atinge","Não atinge"),IF(#REF!="F",IF(DB68&lt;12,"Atinge","Não atinge"),"erro")),""))))))))</f>
        <v>#REF!</v>
      </c>
      <c r="DD68" s="68"/>
      <c r="DE68" s="10" t="e">
        <f>IF(AND(#REF!&lt;=69,#REF!&gt;=60),IF(#REF!="M",IF(DD68&lt;=8,"Atinge","Não atinge"),IF(#REF!="F",IF(DD68&lt;=8,"Atinge","Não atinge"),"erro")),IF(AND(#REF!&lt;=79,#REF!&gt;=70),IF(#REF!="M",IF(DD68&lt;=9,"Atinge","Não atinge"),IF(#REF!="F",IF(DD68&lt;=9,"Atinge","Não atinge"),"erro")),IF(#REF!&gt;=80,IF(#REF!="M",IF(DD68&lt;=10,"Atinge","Não atinge"),IF(#REF!="F",IF(DD68&lt;=11,"Atinge","Não atinge"),"erro")),"")))</f>
        <v>#REF!</v>
      </c>
      <c r="DF68" s="68"/>
      <c r="DG68" s="68"/>
      <c r="DH68" s="68"/>
      <c r="DI68" s="68"/>
      <c r="DJ68" s="68"/>
      <c r="DK68" s="68"/>
      <c r="DL68" s="68"/>
      <c r="DM68" s="9">
        <f t="shared" si="6"/>
        <v>0</v>
      </c>
      <c r="DN68" s="9" t="str">
        <f t="shared" ref="DN68:DN99" si="10">IF((DM68-CR68)&gt;=1,"Atinge","Não Atinge")</f>
        <v>Não Atinge</v>
      </c>
      <c r="DO68" s="68"/>
      <c r="DP68" s="9" t="str">
        <f t="shared" si="7"/>
        <v>Não atinge</v>
      </c>
      <c r="DQ68" s="69"/>
      <c r="DR68" s="9" t="str">
        <f t="shared" si="8"/>
        <v>Atinge</v>
      </c>
      <c r="DS68" s="115"/>
      <c r="DT68" s="58"/>
      <c r="DU68" s="59"/>
      <c r="DV68" s="59"/>
      <c r="DW68" s="67"/>
      <c r="DX68" s="67"/>
      <c r="DY68" s="59"/>
      <c r="DZ68" s="67"/>
      <c r="EA68" s="59"/>
      <c r="EB68" s="59"/>
      <c r="EC68" s="59"/>
      <c r="ED68" s="59"/>
      <c r="EE68" s="59"/>
      <c r="EF68" s="67"/>
    </row>
    <row r="69" spans="1:136" s="5" customFormat="1" ht="24.95" customHeight="1">
      <c r="A69" s="9">
        <v>66</v>
      </c>
      <c r="B69" s="73" t="str">
        <f>'DADOS PESSOAIS'!B69</f>
        <v>(código)</v>
      </c>
      <c r="C69" s="58"/>
      <c r="D69" s="65"/>
      <c r="E69" s="65"/>
      <c r="F69" s="64"/>
      <c r="G69" s="59"/>
      <c r="H69" s="59"/>
      <c r="I69" s="67"/>
      <c r="J69" s="67"/>
      <c r="K69" s="59"/>
      <c r="L69" s="67"/>
      <c r="M69" s="59"/>
      <c r="N69" s="59"/>
      <c r="O69" s="59"/>
      <c r="P69" s="59"/>
      <c r="Q69" s="59"/>
      <c r="R69" s="67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67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9">
        <f t="shared" ref="CF69:CF132" si="11">SUMIF(AT69:CE69,"1",AT69:CE69)</f>
        <v>0</v>
      </c>
      <c r="CG69" s="68"/>
      <c r="CH69" s="10" t="e">
        <f>IF(AND(#REF!&lt;=64,#REF!&gt;=60),IF(#REF!="M",IF(CG69&gt;=14,"Atinge","Não atinge"),IF(#REF!="F",IF(CG69&gt;=12,"Atinge","Não atinge"),"erro")),IF(AND(#REF!&lt;=69,#REF!&gt;=65),IF(#REF!="M",IF(CG69&gt;=12,"Atinge","Não atinge"),IF(#REF!="F",IF(CG69&gt;=11,"Atinge","Não atinge"),"erro")),IF(AND(#REF!&lt;=74,#REF!&gt;=70),IF(#REF!="M",IF(CG69&gt;=12,"Atinge","Não atinge"),IF(#REF!="F",IF(CG69&gt;=10,"Atinge","Não atinge"),"erro")),IF(AND(#REF!&lt;=79,#REF!&gt;=75),IF(#REF!="M",IF(CG69&gt;=11,"Atinge","Não atinge"),IF(#REF!="F",IF(CG69&gt;=10,"Atinge","Não atinge"),"erro")),IF(AND(#REF!&lt;=84,#REF!&gt;=80),IF(#REF!="M",IF(CG69&gt;=10,"Atinge","Não atinge"),IF(#REF!="F",IF(CG69&gt;=9,"Atinge","Não atinge"),"erro")),IF(AND(#REF!&lt;=89,#REF!&gt;=85),IF(#REF!="M",IF(CG69&gt;=8,"Atinge","Não atinge"),IF(#REF!="F",IF(CG69&gt;=8,"Atinge","Não atinge"),"erro")),IF(#REF!&gt;=90,IF(#REF!="M",IF(CG69&gt;=7,"Atinge","Não atinge"),IF(#REF!="F",IF(CG69&gt;=4,"Atinge","Não atinge"),"erro")),IF(AND(#REF!&lt;70,#REF!&gt;64),IF(#REF!="M",IF(CG69&lt;14,"Atinge","Não atinge"),IF(#REF!="F",IF(CG69&lt;12,"Atinge","Não atinge"),"erro")),""))))))))</f>
        <v>#REF!</v>
      </c>
      <c r="CI69" s="68"/>
      <c r="CJ69" s="10" t="e">
        <f>IF(AND(#REF!&lt;=69,#REF!&gt;=60),IF(#REF!="M",IF(CI69&lt;=8,"Atinge","Não atinge"),IF(#REF!="F",IF(CI69&lt;=8,"Atinge","Não atinge"),"erro")),IF(AND(#REF!&lt;=79,#REF!&gt;=70),IF(#REF!="M",IF(CI69&lt;=9,"Atinge","Não atinge"),IF(#REF!="F",IF(CI69&lt;=9,"Atinge","Não atinge"),"erro")),IF(#REF!&gt;=80,IF(#REF!="M",IF(CI69&lt;=10,"Atinge","Não atinge"),IF(#REF!="F",IF(CI69&lt;=11,"Atinge","Não atinge"),"erro")),"")))</f>
        <v>#REF!</v>
      </c>
      <c r="CK69" s="68"/>
      <c r="CL69" s="68"/>
      <c r="CM69" s="68"/>
      <c r="CN69" s="68"/>
      <c r="CO69" s="68"/>
      <c r="CP69" s="68"/>
      <c r="CQ69" s="68"/>
      <c r="CR69" s="9">
        <f t="shared" ref="CR69:CR132" si="12">COUNTIF(CK69:CQ69,"C")</f>
        <v>0</v>
      </c>
      <c r="CS69" s="68"/>
      <c r="CT69" s="9" t="str">
        <f t="shared" ref="CT69:CT132" si="13">IF(CS69&gt;=10,"Atinge","Não atinge")</f>
        <v>Não atinge</v>
      </c>
      <c r="CU69" s="69"/>
      <c r="CV69" s="9" t="str">
        <f t="shared" ref="CV69:CV132" si="14">IF(CU69&lt;=10,"Atinge","Não atinge")</f>
        <v>Atinge</v>
      </c>
      <c r="CW69" s="115"/>
      <c r="CX69" s="70"/>
      <c r="CY69" s="70"/>
      <c r="CZ69" s="35">
        <f t="shared" ref="CZ69:CZ132" si="15">IF(CY69&lt;&gt;"na",CY69/36,"na")</f>
        <v>0</v>
      </c>
      <c r="DA69" s="58"/>
      <c r="DB69" s="68"/>
      <c r="DC69" s="10" t="e">
        <f>IF(AND(#REF!&lt;=64,#REF!&gt;=60),IF(#REF!="M",IF(DB69&gt;=14,"Atinge","Não atinge"),IF(#REF!="F",IF(DB69&gt;=12,"Atinge","Não atinge"),"erro")),IF(AND(#REF!&lt;=69,#REF!&gt;=65),IF(#REF!="M",IF(DB69&gt;=12,"Atinge","Não atinge"),IF(#REF!="F",IF(DB69&gt;=11,"Atinge","Não atinge"),"erro")),IF(AND(#REF!&lt;=74,#REF!&gt;=70),IF(#REF!="M",IF(DB69&gt;=12,"Atinge","Não atinge"),IF(#REF!="F",IF(DB69&gt;=10,"Atinge","Não atinge"),"erro")),IF(AND(#REF!&lt;=79,#REF!&gt;=75),IF(#REF!="M",IF(DB69&gt;=11,"Atinge","Não atinge"),IF(#REF!="F",IF(DB69&gt;=10,"Atinge","Não atinge"),"erro")),IF(AND(#REF!&lt;=84,#REF!&gt;=80),IF(#REF!="M",IF(DB69&gt;=10,"Atinge","Não atinge"),IF(#REF!="F",IF(DB69&gt;=9,"Atinge","Não atinge"),"erro")),IF(AND(#REF!&lt;=89,#REF!&gt;=85),IF(#REF!="M",IF(DB69&gt;=8,"Atinge","Não atinge"),IF(#REF!="F",IF(DB69&gt;=8,"Atinge","Não atinge"),"erro")),IF(#REF!&gt;=90,IF(#REF!="M",IF(DB69&gt;=7,"Atinge","Não atinge"),IF(#REF!="F",IF(DB69&gt;=4,"Atinge","Não atinge"),"erro")),IF(AND(#REF!&lt;70,#REF!&gt;64),IF(#REF!="M",IF(DB69&lt;14,"Atinge","Não atinge"),IF(#REF!="F",IF(DB69&lt;12,"Atinge","Não atinge"),"erro")),""))))))))</f>
        <v>#REF!</v>
      </c>
      <c r="DD69" s="68"/>
      <c r="DE69" s="10" t="e">
        <f>IF(AND(#REF!&lt;=69,#REF!&gt;=60),IF(#REF!="M",IF(DD69&lt;=8,"Atinge","Não atinge"),IF(#REF!="F",IF(DD69&lt;=8,"Atinge","Não atinge"),"erro")),IF(AND(#REF!&lt;=79,#REF!&gt;=70),IF(#REF!="M",IF(DD69&lt;=9,"Atinge","Não atinge"),IF(#REF!="F",IF(DD69&lt;=9,"Atinge","Não atinge"),"erro")),IF(#REF!&gt;=80,IF(#REF!="M",IF(DD69&lt;=10,"Atinge","Não atinge"),IF(#REF!="F",IF(DD69&lt;=11,"Atinge","Não atinge"),"erro")),"")))</f>
        <v>#REF!</v>
      </c>
      <c r="DF69" s="68"/>
      <c r="DG69" s="68"/>
      <c r="DH69" s="68"/>
      <c r="DI69" s="68"/>
      <c r="DJ69" s="68"/>
      <c r="DK69" s="68"/>
      <c r="DL69" s="68"/>
      <c r="DM69" s="9">
        <f t="shared" ref="DM69:DM132" si="16">COUNTIF(DF69:DL69,"C")</f>
        <v>0</v>
      </c>
      <c r="DN69" s="9" t="str">
        <f t="shared" si="10"/>
        <v>Não Atinge</v>
      </c>
      <c r="DO69" s="68"/>
      <c r="DP69" s="9" t="str">
        <f t="shared" ref="DP69:DP132" si="17">IF(DO69&gt;=10,"Atinge","Não atinge")</f>
        <v>Não atinge</v>
      </c>
      <c r="DQ69" s="69"/>
      <c r="DR69" s="9" t="str">
        <f t="shared" ref="DR69:DR132" si="18">IF(DQ69&lt;=10,"Atinge","Não atinge")</f>
        <v>Atinge</v>
      </c>
      <c r="DS69" s="115"/>
      <c r="DT69" s="58"/>
      <c r="DU69" s="59"/>
      <c r="DV69" s="59"/>
      <c r="DW69" s="67"/>
      <c r="DX69" s="67"/>
      <c r="DY69" s="59"/>
      <c r="DZ69" s="67"/>
      <c r="EA69" s="59"/>
      <c r="EB69" s="59"/>
      <c r="EC69" s="59"/>
      <c r="ED69" s="59"/>
      <c r="EE69" s="59"/>
      <c r="EF69" s="67"/>
    </row>
    <row r="70" spans="1:136" s="5" customFormat="1" ht="24.95" customHeight="1">
      <c r="A70" s="9">
        <v>67</v>
      </c>
      <c r="B70" s="73" t="str">
        <f>'DADOS PESSOAIS'!B70</f>
        <v>(código)</v>
      </c>
      <c r="C70" s="58"/>
      <c r="D70" s="65"/>
      <c r="E70" s="65"/>
      <c r="F70" s="64"/>
      <c r="G70" s="59"/>
      <c r="H70" s="59"/>
      <c r="I70" s="67"/>
      <c r="J70" s="67"/>
      <c r="K70" s="59"/>
      <c r="L70" s="67"/>
      <c r="M70" s="59"/>
      <c r="N70" s="59"/>
      <c r="O70" s="59"/>
      <c r="P70" s="59"/>
      <c r="Q70" s="59"/>
      <c r="R70" s="67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67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9">
        <f t="shared" si="11"/>
        <v>0</v>
      </c>
      <c r="CG70" s="68"/>
      <c r="CH70" s="10" t="e">
        <f>IF(AND(#REF!&lt;=64,#REF!&gt;=60),IF(#REF!="M",IF(CG70&gt;=14,"Atinge","Não atinge"),IF(#REF!="F",IF(CG70&gt;=12,"Atinge","Não atinge"),"erro")),IF(AND(#REF!&lt;=69,#REF!&gt;=65),IF(#REF!="M",IF(CG70&gt;=12,"Atinge","Não atinge"),IF(#REF!="F",IF(CG70&gt;=11,"Atinge","Não atinge"),"erro")),IF(AND(#REF!&lt;=74,#REF!&gt;=70),IF(#REF!="M",IF(CG70&gt;=12,"Atinge","Não atinge"),IF(#REF!="F",IF(CG70&gt;=10,"Atinge","Não atinge"),"erro")),IF(AND(#REF!&lt;=79,#REF!&gt;=75),IF(#REF!="M",IF(CG70&gt;=11,"Atinge","Não atinge"),IF(#REF!="F",IF(CG70&gt;=10,"Atinge","Não atinge"),"erro")),IF(AND(#REF!&lt;=84,#REF!&gt;=80),IF(#REF!="M",IF(CG70&gt;=10,"Atinge","Não atinge"),IF(#REF!="F",IF(CG70&gt;=9,"Atinge","Não atinge"),"erro")),IF(AND(#REF!&lt;=89,#REF!&gt;=85),IF(#REF!="M",IF(CG70&gt;=8,"Atinge","Não atinge"),IF(#REF!="F",IF(CG70&gt;=8,"Atinge","Não atinge"),"erro")),IF(#REF!&gt;=90,IF(#REF!="M",IF(CG70&gt;=7,"Atinge","Não atinge"),IF(#REF!="F",IF(CG70&gt;=4,"Atinge","Não atinge"),"erro")),IF(AND(#REF!&lt;70,#REF!&gt;64),IF(#REF!="M",IF(CG70&lt;14,"Atinge","Não atinge"),IF(#REF!="F",IF(CG70&lt;12,"Atinge","Não atinge"),"erro")),""))))))))</f>
        <v>#REF!</v>
      </c>
      <c r="CI70" s="68"/>
      <c r="CJ70" s="10" t="e">
        <f>IF(AND(#REF!&lt;=69,#REF!&gt;=60),IF(#REF!="M",IF(CI70&lt;=8,"Atinge","Não atinge"),IF(#REF!="F",IF(CI70&lt;=8,"Atinge","Não atinge"),"erro")),IF(AND(#REF!&lt;=79,#REF!&gt;=70),IF(#REF!="M",IF(CI70&lt;=9,"Atinge","Não atinge"),IF(#REF!="F",IF(CI70&lt;=9,"Atinge","Não atinge"),"erro")),IF(#REF!&gt;=80,IF(#REF!="M",IF(CI70&lt;=10,"Atinge","Não atinge"),IF(#REF!="F",IF(CI70&lt;=11,"Atinge","Não atinge"),"erro")),"")))</f>
        <v>#REF!</v>
      </c>
      <c r="CK70" s="68"/>
      <c r="CL70" s="68"/>
      <c r="CM70" s="68"/>
      <c r="CN70" s="68"/>
      <c r="CO70" s="68"/>
      <c r="CP70" s="68"/>
      <c r="CQ70" s="68"/>
      <c r="CR70" s="9">
        <f t="shared" si="12"/>
        <v>0</v>
      </c>
      <c r="CS70" s="68"/>
      <c r="CT70" s="9" t="str">
        <f t="shared" si="13"/>
        <v>Não atinge</v>
      </c>
      <c r="CU70" s="69"/>
      <c r="CV70" s="9" t="str">
        <f t="shared" si="14"/>
        <v>Atinge</v>
      </c>
      <c r="CW70" s="115"/>
      <c r="CX70" s="70"/>
      <c r="CY70" s="70"/>
      <c r="CZ70" s="35">
        <f t="shared" si="15"/>
        <v>0</v>
      </c>
      <c r="DA70" s="58"/>
      <c r="DB70" s="68"/>
      <c r="DC70" s="10" t="e">
        <f>IF(AND(#REF!&lt;=64,#REF!&gt;=60),IF(#REF!="M",IF(DB70&gt;=14,"Atinge","Não atinge"),IF(#REF!="F",IF(DB70&gt;=12,"Atinge","Não atinge"),"erro")),IF(AND(#REF!&lt;=69,#REF!&gt;=65),IF(#REF!="M",IF(DB70&gt;=12,"Atinge","Não atinge"),IF(#REF!="F",IF(DB70&gt;=11,"Atinge","Não atinge"),"erro")),IF(AND(#REF!&lt;=74,#REF!&gt;=70),IF(#REF!="M",IF(DB70&gt;=12,"Atinge","Não atinge"),IF(#REF!="F",IF(DB70&gt;=10,"Atinge","Não atinge"),"erro")),IF(AND(#REF!&lt;=79,#REF!&gt;=75),IF(#REF!="M",IF(DB70&gt;=11,"Atinge","Não atinge"),IF(#REF!="F",IF(DB70&gt;=10,"Atinge","Não atinge"),"erro")),IF(AND(#REF!&lt;=84,#REF!&gt;=80),IF(#REF!="M",IF(DB70&gt;=10,"Atinge","Não atinge"),IF(#REF!="F",IF(DB70&gt;=9,"Atinge","Não atinge"),"erro")),IF(AND(#REF!&lt;=89,#REF!&gt;=85),IF(#REF!="M",IF(DB70&gt;=8,"Atinge","Não atinge"),IF(#REF!="F",IF(DB70&gt;=8,"Atinge","Não atinge"),"erro")),IF(#REF!&gt;=90,IF(#REF!="M",IF(DB70&gt;=7,"Atinge","Não atinge"),IF(#REF!="F",IF(DB70&gt;=4,"Atinge","Não atinge"),"erro")),IF(AND(#REF!&lt;70,#REF!&gt;64),IF(#REF!="M",IF(DB70&lt;14,"Atinge","Não atinge"),IF(#REF!="F",IF(DB70&lt;12,"Atinge","Não atinge"),"erro")),""))))))))</f>
        <v>#REF!</v>
      </c>
      <c r="DD70" s="68"/>
      <c r="DE70" s="10" t="e">
        <f>IF(AND(#REF!&lt;=69,#REF!&gt;=60),IF(#REF!="M",IF(DD70&lt;=8,"Atinge","Não atinge"),IF(#REF!="F",IF(DD70&lt;=8,"Atinge","Não atinge"),"erro")),IF(AND(#REF!&lt;=79,#REF!&gt;=70),IF(#REF!="M",IF(DD70&lt;=9,"Atinge","Não atinge"),IF(#REF!="F",IF(DD70&lt;=9,"Atinge","Não atinge"),"erro")),IF(#REF!&gt;=80,IF(#REF!="M",IF(DD70&lt;=10,"Atinge","Não atinge"),IF(#REF!="F",IF(DD70&lt;=11,"Atinge","Não atinge"),"erro")),"")))</f>
        <v>#REF!</v>
      </c>
      <c r="DF70" s="68"/>
      <c r="DG70" s="68"/>
      <c r="DH70" s="68"/>
      <c r="DI70" s="68"/>
      <c r="DJ70" s="68"/>
      <c r="DK70" s="68"/>
      <c r="DL70" s="68"/>
      <c r="DM70" s="9">
        <f t="shared" si="16"/>
        <v>0</v>
      </c>
      <c r="DN70" s="9" t="str">
        <f t="shared" si="10"/>
        <v>Não Atinge</v>
      </c>
      <c r="DO70" s="68"/>
      <c r="DP70" s="9" t="str">
        <f t="shared" si="17"/>
        <v>Não atinge</v>
      </c>
      <c r="DQ70" s="69"/>
      <c r="DR70" s="9" t="str">
        <f t="shared" si="18"/>
        <v>Atinge</v>
      </c>
      <c r="DS70" s="115"/>
      <c r="DT70" s="58"/>
      <c r="DU70" s="59"/>
      <c r="DV70" s="59"/>
      <c r="DW70" s="67"/>
      <c r="DX70" s="67"/>
      <c r="DY70" s="59"/>
      <c r="DZ70" s="67"/>
      <c r="EA70" s="59"/>
      <c r="EB70" s="59"/>
      <c r="EC70" s="59"/>
      <c r="ED70" s="59"/>
      <c r="EE70" s="59"/>
      <c r="EF70" s="67"/>
    </row>
    <row r="71" spans="1:136" s="5" customFormat="1" ht="24.95" customHeight="1">
      <c r="A71" s="9">
        <v>68</v>
      </c>
      <c r="B71" s="73" t="str">
        <f>'DADOS PESSOAIS'!B71</f>
        <v>(código)</v>
      </c>
      <c r="C71" s="58"/>
      <c r="D71" s="65"/>
      <c r="E71" s="65"/>
      <c r="F71" s="64"/>
      <c r="G71" s="59"/>
      <c r="H71" s="59"/>
      <c r="I71" s="67"/>
      <c r="J71" s="67"/>
      <c r="K71" s="59"/>
      <c r="L71" s="67"/>
      <c r="M71" s="59"/>
      <c r="N71" s="59"/>
      <c r="O71" s="59"/>
      <c r="P71" s="59"/>
      <c r="Q71" s="59"/>
      <c r="R71" s="67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67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9">
        <f t="shared" si="11"/>
        <v>0</v>
      </c>
      <c r="CG71" s="68"/>
      <c r="CH71" s="10" t="e">
        <f>IF(AND(#REF!&lt;=64,#REF!&gt;=60),IF(#REF!="M",IF(CG71&gt;=14,"Atinge","Não atinge"),IF(#REF!="F",IF(CG71&gt;=12,"Atinge","Não atinge"),"erro")),IF(AND(#REF!&lt;=69,#REF!&gt;=65),IF(#REF!="M",IF(CG71&gt;=12,"Atinge","Não atinge"),IF(#REF!="F",IF(CG71&gt;=11,"Atinge","Não atinge"),"erro")),IF(AND(#REF!&lt;=74,#REF!&gt;=70),IF(#REF!="M",IF(CG71&gt;=12,"Atinge","Não atinge"),IF(#REF!="F",IF(CG71&gt;=10,"Atinge","Não atinge"),"erro")),IF(AND(#REF!&lt;=79,#REF!&gt;=75),IF(#REF!="M",IF(CG71&gt;=11,"Atinge","Não atinge"),IF(#REF!="F",IF(CG71&gt;=10,"Atinge","Não atinge"),"erro")),IF(AND(#REF!&lt;=84,#REF!&gt;=80),IF(#REF!="M",IF(CG71&gt;=10,"Atinge","Não atinge"),IF(#REF!="F",IF(CG71&gt;=9,"Atinge","Não atinge"),"erro")),IF(AND(#REF!&lt;=89,#REF!&gt;=85),IF(#REF!="M",IF(CG71&gt;=8,"Atinge","Não atinge"),IF(#REF!="F",IF(CG71&gt;=8,"Atinge","Não atinge"),"erro")),IF(#REF!&gt;=90,IF(#REF!="M",IF(CG71&gt;=7,"Atinge","Não atinge"),IF(#REF!="F",IF(CG71&gt;=4,"Atinge","Não atinge"),"erro")),IF(AND(#REF!&lt;70,#REF!&gt;64),IF(#REF!="M",IF(CG71&lt;14,"Atinge","Não atinge"),IF(#REF!="F",IF(CG71&lt;12,"Atinge","Não atinge"),"erro")),""))))))))</f>
        <v>#REF!</v>
      </c>
      <c r="CI71" s="68"/>
      <c r="CJ71" s="10" t="e">
        <f>IF(AND(#REF!&lt;=69,#REF!&gt;=60),IF(#REF!="M",IF(CI71&lt;=8,"Atinge","Não atinge"),IF(#REF!="F",IF(CI71&lt;=8,"Atinge","Não atinge"),"erro")),IF(AND(#REF!&lt;=79,#REF!&gt;=70),IF(#REF!="M",IF(CI71&lt;=9,"Atinge","Não atinge"),IF(#REF!="F",IF(CI71&lt;=9,"Atinge","Não atinge"),"erro")),IF(#REF!&gt;=80,IF(#REF!="M",IF(CI71&lt;=10,"Atinge","Não atinge"),IF(#REF!="F",IF(CI71&lt;=11,"Atinge","Não atinge"),"erro")),"")))</f>
        <v>#REF!</v>
      </c>
      <c r="CK71" s="68"/>
      <c r="CL71" s="68"/>
      <c r="CM71" s="68"/>
      <c r="CN71" s="68"/>
      <c r="CO71" s="68"/>
      <c r="CP71" s="68"/>
      <c r="CQ71" s="68"/>
      <c r="CR71" s="9">
        <f t="shared" si="12"/>
        <v>0</v>
      </c>
      <c r="CS71" s="68"/>
      <c r="CT71" s="9" t="str">
        <f t="shared" si="13"/>
        <v>Não atinge</v>
      </c>
      <c r="CU71" s="69"/>
      <c r="CV71" s="9" t="str">
        <f t="shared" si="14"/>
        <v>Atinge</v>
      </c>
      <c r="CW71" s="115"/>
      <c r="CX71" s="70"/>
      <c r="CY71" s="70"/>
      <c r="CZ71" s="35">
        <f t="shared" si="15"/>
        <v>0</v>
      </c>
      <c r="DA71" s="58"/>
      <c r="DB71" s="68"/>
      <c r="DC71" s="10" t="e">
        <f>IF(AND(#REF!&lt;=64,#REF!&gt;=60),IF(#REF!="M",IF(DB71&gt;=14,"Atinge","Não atinge"),IF(#REF!="F",IF(DB71&gt;=12,"Atinge","Não atinge"),"erro")),IF(AND(#REF!&lt;=69,#REF!&gt;=65),IF(#REF!="M",IF(DB71&gt;=12,"Atinge","Não atinge"),IF(#REF!="F",IF(DB71&gt;=11,"Atinge","Não atinge"),"erro")),IF(AND(#REF!&lt;=74,#REF!&gt;=70),IF(#REF!="M",IF(DB71&gt;=12,"Atinge","Não atinge"),IF(#REF!="F",IF(DB71&gt;=10,"Atinge","Não atinge"),"erro")),IF(AND(#REF!&lt;=79,#REF!&gt;=75),IF(#REF!="M",IF(DB71&gt;=11,"Atinge","Não atinge"),IF(#REF!="F",IF(DB71&gt;=10,"Atinge","Não atinge"),"erro")),IF(AND(#REF!&lt;=84,#REF!&gt;=80),IF(#REF!="M",IF(DB71&gt;=10,"Atinge","Não atinge"),IF(#REF!="F",IF(DB71&gt;=9,"Atinge","Não atinge"),"erro")),IF(AND(#REF!&lt;=89,#REF!&gt;=85),IF(#REF!="M",IF(DB71&gt;=8,"Atinge","Não atinge"),IF(#REF!="F",IF(DB71&gt;=8,"Atinge","Não atinge"),"erro")),IF(#REF!&gt;=90,IF(#REF!="M",IF(DB71&gt;=7,"Atinge","Não atinge"),IF(#REF!="F",IF(DB71&gt;=4,"Atinge","Não atinge"),"erro")),IF(AND(#REF!&lt;70,#REF!&gt;64),IF(#REF!="M",IF(DB71&lt;14,"Atinge","Não atinge"),IF(#REF!="F",IF(DB71&lt;12,"Atinge","Não atinge"),"erro")),""))))))))</f>
        <v>#REF!</v>
      </c>
      <c r="DD71" s="68"/>
      <c r="DE71" s="10" t="e">
        <f>IF(AND(#REF!&lt;=69,#REF!&gt;=60),IF(#REF!="M",IF(DD71&lt;=8,"Atinge","Não atinge"),IF(#REF!="F",IF(DD71&lt;=8,"Atinge","Não atinge"),"erro")),IF(AND(#REF!&lt;=79,#REF!&gt;=70),IF(#REF!="M",IF(DD71&lt;=9,"Atinge","Não atinge"),IF(#REF!="F",IF(DD71&lt;=9,"Atinge","Não atinge"),"erro")),IF(#REF!&gt;=80,IF(#REF!="M",IF(DD71&lt;=10,"Atinge","Não atinge"),IF(#REF!="F",IF(DD71&lt;=11,"Atinge","Não atinge"),"erro")),"")))</f>
        <v>#REF!</v>
      </c>
      <c r="DF71" s="68"/>
      <c r="DG71" s="68"/>
      <c r="DH71" s="68"/>
      <c r="DI71" s="68"/>
      <c r="DJ71" s="68"/>
      <c r="DK71" s="68"/>
      <c r="DL71" s="68"/>
      <c r="DM71" s="9">
        <f t="shared" si="16"/>
        <v>0</v>
      </c>
      <c r="DN71" s="9" t="str">
        <f t="shared" si="10"/>
        <v>Não Atinge</v>
      </c>
      <c r="DO71" s="68"/>
      <c r="DP71" s="9" t="str">
        <f t="shared" si="17"/>
        <v>Não atinge</v>
      </c>
      <c r="DQ71" s="69"/>
      <c r="DR71" s="9" t="str">
        <f t="shared" si="18"/>
        <v>Atinge</v>
      </c>
      <c r="DS71" s="115"/>
      <c r="DT71" s="58"/>
      <c r="DU71" s="59"/>
      <c r="DV71" s="59"/>
      <c r="DW71" s="67"/>
      <c r="DX71" s="67"/>
      <c r="DY71" s="59"/>
      <c r="DZ71" s="67"/>
      <c r="EA71" s="59"/>
      <c r="EB71" s="59"/>
      <c r="EC71" s="59"/>
      <c r="ED71" s="59"/>
      <c r="EE71" s="59"/>
      <c r="EF71" s="67"/>
    </row>
    <row r="72" spans="1:136" s="5" customFormat="1" ht="24.95" customHeight="1">
      <c r="A72" s="9">
        <v>69</v>
      </c>
      <c r="B72" s="73" t="str">
        <f>'DADOS PESSOAIS'!B72</f>
        <v>(código)</v>
      </c>
      <c r="C72" s="58"/>
      <c r="D72" s="65"/>
      <c r="E72" s="65"/>
      <c r="F72" s="64"/>
      <c r="G72" s="59"/>
      <c r="H72" s="59"/>
      <c r="I72" s="67"/>
      <c r="J72" s="67"/>
      <c r="K72" s="59"/>
      <c r="L72" s="67"/>
      <c r="M72" s="59"/>
      <c r="N72" s="59"/>
      <c r="O72" s="59"/>
      <c r="P72" s="59"/>
      <c r="Q72" s="59"/>
      <c r="R72" s="67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67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9">
        <f t="shared" si="11"/>
        <v>0</v>
      </c>
      <c r="CG72" s="68"/>
      <c r="CH72" s="10" t="e">
        <f>IF(AND(#REF!&lt;=64,#REF!&gt;=60),IF(#REF!="M",IF(CG72&gt;=14,"Atinge","Não atinge"),IF(#REF!="F",IF(CG72&gt;=12,"Atinge","Não atinge"),"erro")),IF(AND(#REF!&lt;=69,#REF!&gt;=65),IF(#REF!="M",IF(CG72&gt;=12,"Atinge","Não atinge"),IF(#REF!="F",IF(CG72&gt;=11,"Atinge","Não atinge"),"erro")),IF(AND(#REF!&lt;=74,#REF!&gt;=70),IF(#REF!="M",IF(CG72&gt;=12,"Atinge","Não atinge"),IF(#REF!="F",IF(CG72&gt;=10,"Atinge","Não atinge"),"erro")),IF(AND(#REF!&lt;=79,#REF!&gt;=75),IF(#REF!="M",IF(CG72&gt;=11,"Atinge","Não atinge"),IF(#REF!="F",IF(CG72&gt;=10,"Atinge","Não atinge"),"erro")),IF(AND(#REF!&lt;=84,#REF!&gt;=80),IF(#REF!="M",IF(CG72&gt;=10,"Atinge","Não atinge"),IF(#REF!="F",IF(CG72&gt;=9,"Atinge","Não atinge"),"erro")),IF(AND(#REF!&lt;=89,#REF!&gt;=85),IF(#REF!="M",IF(CG72&gt;=8,"Atinge","Não atinge"),IF(#REF!="F",IF(CG72&gt;=8,"Atinge","Não atinge"),"erro")),IF(#REF!&gt;=90,IF(#REF!="M",IF(CG72&gt;=7,"Atinge","Não atinge"),IF(#REF!="F",IF(CG72&gt;=4,"Atinge","Não atinge"),"erro")),IF(AND(#REF!&lt;70,#REF!&gt;64),IF(#REF!="M",IF(CG72&lt;14,"Atinge","Não atinge"),IF(#REF!="F",IF(CG72&lt;12,"Atinge","Não atinge"),"erro")),""))))))))</f>
        <v>#REF!</v>
      </c>
      <c r="CI72" s="68"/>
      <c r="CJ72" s="10" t="e">
        <f>IF(AND(#REF!&lt;=69,#REF!&gt;=60),IF(#REF!="M",IF(CI72&lt;=8,"Atinge","Não atinge"),IF(#REF!="F",IF(CI72&lt;=8,"Atinge","Não atinge"),"erro")),IF(AND(#REF!&lt;=79,#REF!&gt;=70),IF(#REF!="M",IF(CI72&lt;=9,"Atinge","Não atinge"),IF(#REF!="F",IF(CI72&lt;=9,"Atinge","Não atinge"),"erro")),IF(#REF!&gt;=80,IF(#REF!="M",IF(CI72&lt;=10,"Atinge","Não atinge"),IF(#REF!="F",IF(CI72&lt;=11,"Atinge","Não atinge"),"erro")),"")))</f>
        <v>#REF!</v>
      </c>
      <c r="CK72" s="68"/>
      <c r="CL72" s="68"/>
      <c r="CM72" s="68"/>
      <c r="CN72" s="68"/>
      <c r="CO72" s="68"/>
      <c r="CP72" s="68"/>
      <c r="CQ72" s="68"/>
      <c r="CR72" s="9">
        <f t="shared" si="12"/>
        <v>0</v>
      </c>
      <c r="CS72" s="68"/>
      <c r="CT72" s="9" t="str">
        <f t="shared" si="13"/>
        <v>Não atinge</v>
      </c>
      <c r="CU72" s="69"/>
      <c r="CV72" s="9" t="str">
        <f t="shared" si="14"/>
        <v>Atinge</v>
      </c>
      <c r="CW72" s="115"/>
      <c r="CX72" s="70"/>
      <c r="CY72" s="70"/>
      <c r="CZ72" s="35">
        <f t="shared" si="15"/>
        <v>0</v>
      </c>
      <c r="DA72" s="58"/>
      <c r="DB72" s="68"/>
      <c r="DC72" s="10" t="e">
        <f>IF(AND(#REF!&lt;=64,#REF!&gt;=60),IF(#REF!="M",IF(DB72&gt;=14,"Atinge","Não atinge"),IF(#REF!="F",IF(DB72&gt;=12,"Atinge","Não atinge"),"erro")),IF(AND(#REF!&lt;=69,#REF!&gt;=65),IF(#REF!="M",IF(DB72&gt;=12,"Atinge","Não atinge"),IF(#REF!="F",IF(DB72&gt;=11,"Atinge","Não atinge"),"erro")),IF(AND(#REF!&lt;=74,#REF!&gt;=70),IF(#REF!="M",IF(DB72&gt;=12,"Atinge","Não atinge"),IF(#REF!="F",IF(DB72&gt;=10,"Atinge","Não atinge"),"erro")),IF(AND(#REF!&lt;=79,#REF!&gt;=75),IF(#REF!="M",IF(DB72&gt;=11,"Atinge","Não atinge"),IF(#REF!="F",IF(DB72&gt;=10,"Atinge","Não atinge"),"erro")),IF(AND(#REF!&lt;=84,#REF!&gt;=80),IF(#REF!="M",IF(DB72&gt;=10,"Atinge","Não atinge"),IF(#REF!="F",IF(DB72&gt;=9,"Atinge","Não atinge"),"erro")),IF(AND(#REF!&lt;=89,#REF!&gt;=85),IF(#REF!="M",IF(DB72&gt;=8,"Atinge","Não atinge"),IF(#REF!="F",IF(DB72&gt;=8,"Atinge","Não atinge"),"erro")),IF(#REF!&gt;=90,IF(#REF!="M",IF(DB72&gt;=7,"Atinge","Não atinge"),IF(#REF!="F",IF(DB72&gt;=4,"Atinge","Não atinge"),"erro")),IF(AND(#REF!&lt;70,#REF!&gt;64),IF(#REF!="M",IF(DB72&lt;14,"Atinge","Não atinge"),IF(#REF!="F",IF(DB72&lt;12,"Atinge","Não atinge"),"erro")),""))))))))</f>
        <v>#REF!</v>
      </c>
      <c r="DD72" s="68"/>
      <c r="DE72" s="10" t="e">
        <f>IF(AND(#REF!&lt;=69,#REF!&gt;=60),IF(#REF!="M",IF(DD72&lt;=8,"Atinge","Não atinge"),IF(#REF!="F",IF(DD72&lt;=8,"Atinge","Não atinge"),"erro")),IF(AND(#REF!&lt;=79,#REF!&gt;=70),IF(#REF!="M",IF(DD72&lt;=9,"Atinge","Não atinge"),IF(#REF!="F",IF(DD72&lt;=9,"Atinge","Não atinge"),"erro")),IF(#REF!&gt;=80,IF(#REF!="M",IF(DD72&lt;=10,"Atinge","Não atinge"),IF(#REF!="F",IF(DD72&lt;=11,"Atinge","Não atinge"),"erro")),"")))</f>
        <v>#REF!</v>
      </c>
      <c r="DF72" s="68"/>
      <c r="DG72" s="68"/>
      <c r="DH72" s="68"/>
      <c r="DI72" s="68"/>
      <c r="DJ72" s="68"/>
      <c r="DK72" s="68"/>
      <c r="DL72" s="68"/>
      <c r="DM72" s="9">
        <f t="shared" si="16"/>
        <v>0</v>
      </c>
      <c r="DN72" s="9" t="str">
        <f t="shared" si="10"/>
        <v>Não Atinge</v>
      </c>
      <c r="DO72" s="68"/>
      <c r="DP72" s="9" t="str">
        <f t="shared" si="17"/>
        <v>Não atinge</v>
      </c>
      <c r="DQ72" s="69"/>
      <c r="DR72" s="9" t="str">
        <f t="shared" si="18"/>
        <v>Atinge</v>
      </c>
      <c r="DS72" s="115"/>
      <c r="DT72" s="58"/>
      <c r="DU72" s="59"/>
      <c r="DV72" s="59"/>
      <c r="DW72" s="67"/>
      <c r="DX72" s="67"/>
      <c r="DY72" s="59"/>
      <c r="DZ72" s="67"/>
      <c r="EA72" s="59"/>
      <c r="EB72" s="59"/>
      <c r="EC72" s="59"/>
      <c r="ED72" s="59"/>
      <c r="EE72" s="59"/>
      <c r="EF72" s="67"/>
    </row>
    <row r="73" spans="1:136" s="5" customFormat="1" ht="24.95" customHeight="1">
      <c r="A73" s="9">
        <v>70</v>
      </c>
      <c r="B73" s="73" t="str">
        <f>'DADOS PESSOAIS'!B73</f>
        <v>(código)</v>
      </c>
      <c r="C73" s="58"/>
      <c r="D73" s="65"/>
      <c r="E73" s="65"/>
      <c r="F73" s="64"/>
      <c r="G73" s="59"/>
      <c r="H73" s="59"/>
      <c r="I73" s="67"/>
      <c r="J73" s="67"/>
      <c r="K73" s="59"/>
      <c r="L73" s="67"/>
      <c r="M73" s="59"/>
      <c r="N73" s="59"/>
      <c r="O73" s="59"/>
      <c r="P73" s="59"/>
      <c r="Q73" s="59"/>
      <c r="R73" s="67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67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9">
        <f t="shared" si="11"/>
        <v>0</v>
      </c>
      <c r="CG73" s="68"/>
      <c r="CH73" s="10" t="e">
        <f>IF(AND(#REF!&lt;=64,#REF!&gt;=60),IF(#REF!="M",IF(CG73&gt;=14,"Atinge","Não atinge"),IF(#REF!="F",IF(CG73&gt;=12,"Atinge","Não atinge"),"erro")),IF(AND(#REF!&lt;=69,#REF!&gt;=65),IF(#REF!="M",IF(CG73&gt;=12,"Atinge","Não atinge"),IF(#REF!="F",IF(CG73&gt;=11,"Atinge","Não atinge"),"erro")),IF(AND(#REF!&lt;=74,#REF!&gt;=70),IF(#REF!="M",IF(CG73&gt;=12,"Atinge","Não atinge"),IF(#REF!="F",IF(CG73&gt;=10,"Atinge","Não atinge"),"erro")),IF(AND(#REF!&lt;=79,#REF!&gt;=75),IF(#REF!="M",IF(CG73&gt;=11,"Atinge","Não atinge"),IF(#REF!="F",IF(CG73&gt;=10,"Atinge","Não atinge"),"erro")),IF(AND(#REF!&lt;=84,#REF!&gt;=80),IF(#REF!="M",IF(CG73&gt;=10,"Atinge","Não atinge"),IF(#REF!="F",IF(CG73&gt;=9,"Atinge","Não atinge"),"erro")),IF(AND(#REF!&lt;=89,#REF!&gt;=85),IF(#REF!="M",IF(CG73&gt;=8,"Atinge","Não atinge"),IF(#REF!="F",IF(CG73&gt;=8,"Atinge","Não atinge"),"erro")),IF(#REF!&gt;=90,IF(#REF!="M",IF(CG73&gt;=7,"Atinge","Não atinge"),IF(#REF!="F",IF(CG73&gt;=4,"Atinge","Não atinge"),"erro")),IF(AND(#REF!&lt;70,#REF!&gt;64),IF(#REF!="M",IF(CG73&lt;14,"Atinge","Não atinge"),IF(#REF!="F",IF(CG73&lt;12,"Atinge","Não atinge"),"erro")),""))))))))</f>
        <v>#REF!</v>
      </c>
      <c r="CI73" s="68"/>
      <c r="CJ73" s="10" t="e">
        <f>IF(AND(#REF!&lt;=69,#REF!&gt;=60),IF(#REF!="M",IF(CI73&lt;=8,"Atinge","Não atinge"),IF(#REF!="F",IF(CI73&lt;=8,"Atinge","Não atinge"),"erro")),IF(AND(#REF!&lt;=79,#REF!&gt;=70),IF(#REF!="M",IF(CI73&lt;=9,"Atinge","Não atinge"),IF(#REF!="F",IF(CI73&lt;=9,"Atinge","Não atinge"),"erro")),IF(#REF!&gt;=80,IF(#REF!="M",IF(CI73&lt;=10,"Atinge","Não atinge"),IF(#REF!="F",IF(CI73&lt;=11,"Atinge","Não atinge"),"erro")),"")))</f>
        <v>#REF!</v>
      </c>
      <c r="CK73" s="68"/>
      <c r="CL73" s="68"/>
      <c r="CM73" s="68"/>
      <c r="CN73" s="68"/>
      <c r="CO73" s="68"/>
      <c r="CP73" s="68"/>
      <c r="CQ73" s="68"/>
      <c r="CR73" s="9">
        <f t="shared" si="12"/>
        <v>0</v>
      </c>
      <c r="CS73" s="68"/>
      <c r="CT73" s="9" t="str">
        <f t="shared" si="13"/>
        <v>Não atinge</v>
      </c>
      <c r="CU73" s="69"/>
      <c r="CV73" s="9" t="str">
        <f t="shared" si="14"/>
        <v>Atinge</v>
      </c>
      <c r="CW73" s="115"/>
      <c r="CX73" s="70"/>
      <c r="CY73" s="70"/>
      <c r="CZ73" s="35">
        <f t="shared" si="15"/>
        <v>0</v>
      </c>
      <c r="DA73" s="58"/>
      <c r="DB73" s="68"/>
      <c r="DC73" s="10" t="e">
        <f>IF(AND(#REF!&lt;=64,#REF!&gt;=60),IF(#REF!="M",IF(DB73&gt;=14,"Atinge","Não atinge"),IF(#REF!="F",IF(DB73&gt;=12,"Atinge","Não atinge"),"erro")),IF(AND(#REF!&lt;=69,#REF!&gt;=65),IF(#REF!="M",IF(DB73&gt;=12,"Atinge","Não atinge"),IF(#REF!="F",IF(DB73&gt;=11,"Atinge","Não atinge"),"erro")),IF(AND(#REF!&lt;=74,#REF!&gt;=70),IF(#REF!="M",IF(DB73&gt;=12,"Atinge","Não atinge"),IF(#REF!="F",IF(DB73&gt;=10,"Atinge","Não atinge"),"erro")),IF(AND(#REF!&lt;=79,#REF!&gt;=75),IF(#REF!="M",IF(DB73&gt;=11,"Atinge","Não atinge"),IF(#REF!="F",IF(DB73&gt;=10,"Atinge","Não atinge"),"erro")),IF(AND(#REF!&lt;=84,#REF!&gt;=80),IF(#REF!="M",IF(DB73&gt;=10,"Atinge","Não atinge"),IF(#REF!="F",IF(DB73&gt;=9,"Atinge","Não atinge"),"erro")),IF(AND(#REF!&lt;=89,#REF!&gt;=85),IF(#REF!="M",IF(DB73&gt;=8,"Atinge","Não atinge"),IF(#REF!="F",IF(DB73&gt;=8,"Atinge","Não atinge"),"erro")),IF(#REF!&gt;=90,IF(#REF!="M",IF(DB73&gt;=7,"Atinge","Não atinge"),IF(#REF!="F",IF(DB73&gt;=4,"Atinge","Não atinge"),"erro")),IF(AND(#REF!&lt;70,#REF!&gt;64),IF(#REF!="M",IF(DB73&lt;14,"Atinge","Não atinge"),IF(#REF!="F",IF(DB73&lt;12,"Atinge","Não atinge"),"erro")),""))))))))</f>
        <v>#REF!</v>
      </c>
      <c r="DD73" s="68"/>
      <c r="DE73" s="10" t="e">
        <f>IF(AND(#REF!&lt;=69,#REF!&gt;=60),IF(#REF!="M",IF(DD73&lt;=8,"Atinge","Não atinge"),IF(#REF!="F",IF(DD73&lt;=8,"Atinge","Não atinge"),"erro")),IF(AND(#REF!&lt;=79,#REF!&gt;=70),IF(#REF!="M",IF(DD73&lt;=9,"Atinge","Não atinge"),IF(#REF!="F",IF(DD73&lt;=9,"Atinge","Não atinge"),"erro")),IF(#REF!&gt;=80,IF(#REF!="M",IF(DD73&lt;=10,"Atinge","Não atinge"),IF(#REF!="F",IF(DD73&lt;=11,"Atinge","Não atinge"),"erro")),"")))</f>
        <v>#REF!</v>
      </c>
      <c r="DF73" s="68"/>
      <c r="DG73" s="68"/>
      <c r="DH73" s="68"/>
      <c r="DI73" s="68"/>
      <c r="DJ73" s="68"/>
      <c r="DK73" s="68"/>
      <c r="DL73" s="68"/>
      <c r="DM73" s="9">
        <f t="shared" si="16"/>
        <v>0</v>
      </c>
      <c r="DN73" s="9" t="str">
        <f t="shared" si="10"/>
        <v>Não Atinge</v>
      </c>
      <c r="DO73" s="68"/>
      <c r="DP73" s="9" t="str">
        <f t="shared" si="17"/>
        <v>Não atinge</v>
      </c>
      <c r="DQ73" s="69"/>
      <c r="DR73" s="9" t="str">
        <f t="shared" si="18"/>
        <v>Atinge</v>
      </c>
      <c r="DS73" s="115"/>
      <c r="DT73" s="58"/>
      <c r="DU73" s="59"/>
      <c r="DV73" s="59"/>
      <c r="DW73" s="67"/>
      <c r="DX73" s="67"/>
      <c r="DY73" s="59"/>
      <c r="DZ73" s="67"/>
      <c r="EA73" s="59"/>
      <c r="EB73" s="59"/>
      <c r="EC73" s="59"/>
      <c r="ED73" s="59"/>
      <c r="EE73" s="59"/>
      <c r="EF73" s="67"/>
    </row>
    <row r="74" spans="1:136" s="5" customFormat="1" ht="24.95" customHeight="1">
      <c r="A74" s="9">
        <v>71</v>
      </c>
      <c r="B74" s="73" t="str">
        <f>'DADOS PESSOAIS'!B74</f>
        <v>(código)</v>
      </c>
      <c r="C74" s="58"/>
      <c r="D74" s="65"/>
      <c r="E74" s="65"/>
      <c r="F74" s="64"/>
      <c r="G74" s="59"/>
      <c r="H74" s="59"/>
      <c r="I74" s="67"/>
      <c r="J74" s="67"/>
      <c r="K74" s="59"/>
      <c r="L74" s="67"/>
      <c r="M74" s="59"/>
      <c r="N74" s="59"/>
      <c r="O74" s="59"/>
      <c r="P74" s="59"/>
      <c r="Q74" s="59"/>
      <c r="R74" s="67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67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9">
        <f t="shared" si="11"/>
        <v>0</v>
      </c>
      <c r="CG74" s="68"/>
      <c r="CH74" s="10" t="e">
        <f>IF(AND(#REF!&lt;=64,#REF!&gt;=60),IF(#REF!="M",IF(CG74&gt;=14,"Atinge","Não atinge"),IF(#REF!="F",IF(CG74&gt;=12,"Atinge","Não atinge"),"erro")),IF(AND(#REF!&lt;=69,#REF!&gt;=65),IF(#REF!="M",IF(CG74&gt;=12,"Atinge","Não atinge"),IF(#REF!="F",IF(CG74&gt;=11,"Atinge","Não atinge"),"erro")),IF(AND(#REF!&lt;=74,#REF!&gt;=70),IF(#REF!="M",IF(CG74&gt;=12,"Atinge","Não atinge"),IF(#REF!="F",IF(CG74&gt;=10,"Atinge","Não atinge"),"erro")),IF(AND(#REF!&lt;=79,#REF!&gt;=75),IF(#REF!="M",IF(CG74&gt;=11,"Atinge","Não atinge"),IF(#REF!="F",IF(CG74&gt;=10,"Atinge","Não atinge"),"erro")),IF(AND(#REF!&lt;=84,#REF!&gt;=80),IF(#REF!="M",IF(CG74&gt;=10,"Atinge","Não atinge"),IF(#REF!="F",IF(CG74&gt;=9,"Atinge","Não atinge"),"erro")),IF(AND(#REF!&lt;=89,#REF!&gt;=85),IF(#REF!="M",IF(CG74&gt;=8,"Atinge","Não atinge"),IF(#REF!="F",IF(CG74&gt;=8,"Atinge","Não atinge"),"erro")),IF(#REF!&gt;=90,IF(#REF!="M",IF(CG74&gt;=7,"Atinge","Não atinge"),IF(#REF!="F",IF(CG74&gt;=4,"Atinge","Não atinge"),"erro")),IF(AND(#REF!&lt;70,#REF!&gt;64),IF(#REF!="M",IF(CG74&lt;14,"Atinge","Não atinge"),IF(#REF!="F",IF(CG74&lt;12,"Atinge","Não atinge"),"erro")),""))))))))</f>
        <v>#REF!</v>
      </c>
      <c r="CI74" s="68"/>
      <c r="CJ74" s="10" t="e">
        <f>IF(AND(#REF!&lt;=69,#REF!&gt;=60),IF(#REF!="M",IF(CI74&lt;=8,"Atinge","Não atinge"),IF(#REF!="F",IF(CI74&lt;=8,"Atinge","Não atinge"),"erro")),IF(AND(#REF!&lt;=79,#REF!&gt;=70),IF(#REF!="M",IF(CI74&lt;=9,"Atinge","Não atinge"),IF(#REF!="F",IF(CI74&lt;=9,"Atinge","Não atinge"),"erro")),IF(#REF!&gt;=80,IF(#REF!="M",IF(CI74&lt;=10,"Atinge","Não atinge"),IF(#REF!="F",IF(CI74&lt;=11,"Atinge","Não atinge"),"erro")),"")))</f>
        <v>#REF!</v>
      </c>
      <c r="CK74" s="68"/>
      <c r="CL74" s="68"/>
      <c r="CM74" s="68"/>
      <c r="CN74" s="68"/>
      <c r="CO74" s="68"/>
      <c r="CP74" s="68"/>
      <c r="CQ74" s="68"/>
      <c r="CR74" s="9">
        <f t="shared" si="12"/>
        <v>0</v>
      </c>
      <c r="CS74" s="68"/>
      <c r="CT74" s="9" t="str">
        <f t="shared" si="13"/>
        <v>Não atinge</v>
      </c>
      <c r="CU74" s="69"/>
      <c r="CV74" s="9" t="str">
        <f t="shared" si="14"/>
        <v>Atinge</v>
      </c>
      <c r="CW74" s="115"/>
      <c r="CX74" s="70"/>
      <c r="CY74" s="70"/>
      <c r="CZ74" s="35">
        <f t="shared" si="15"/>
        <v>0</v>
      </c>
      <c r="DA74" s="58"/>
      <c r="DB74" s="68"/>
      <c r="DC74" s="10" t="e">
        <f>IF(AND(#REF!&lt;=64,#REF!&gt;=60),IF(#REF!="M",IF(DB74&gt;=14,"Atinge","Não atinge"),IF(#REF!="F",IF(DB74&gt;=12,"Atinge","Não atinge"),"erro")),IF(AND(#REF!&lt;=69,#REF!&gt;=65),IF(#REF!="M",IF(DB74&gt;=12,"Atinge","Não atinge"),IF(#REF!="F",IF(DB74&gt;=11,"Atinge","Não atinge"),"erro")),IF(AND(#REF!&lt;=74,#REF!&gt;=70),IF(#REF!="M",IF(DB74&gt;=12,"Atinge","Não atinge"),IF(#REF!="F",IF(DB74&gt;=10,"Atinge","Não atinge"),"erro")),IF(AND(#REF!&lt;=79,#REF!&gt;=75),IF(#REF!="M",IF(DB74&gt;=11,"Atinge","Não atinge"),IF(#REF!="F",IF(DB74&gt;=10,"Atinge","Não atinge"),"erro")),IF(AND(#REF!&lt;=84,#REF!&gt;=80),IF(#REF!="M",IF(DB74&gt;=10,"Atinge","Não atinge"),IF(#REF!="F",IF(DB74&gt;=9,"Atinge","Não atinge"),"erro")),IF(AND(#REF!&lt;=89,#REF!&gt;=85),IF(#REF!="M",IF(DB74&gt;=8,"Atinge","Não atinge"),IF(#REF!="F",IF(DB74&gt;=8,"Atinge","Não atinge"),"erro")),IF(#REF!&gt;=90,IF(#REF!="M",IF(DB74&gt;=7,"Atinge","Não atinge"),IF(#REF!="F",IF(DB74&gt;=4,"Atinge","Não atinge"),"erro")),IF(AND(#REF!&lt;70,#REF!&gt;64),IF(#REF!="M",IF(DB74&lt;14,"Atinge","Não atinge"),IF(#REF!="F",IF(DB74&lt;12,"Atinge","Não atinge"),"erro")),""))))))))</f>
        <v>#REF!</v>
      </c>
      <c r="DD74" s="68"/>
      <c r="DE74" s="10" t="e">
        <f>IF(AND(#REF!&lt;=69,#REF!&gt;=60),IF(#REF!="M",IF(DD74&lt;=8,"Atinge","Não atinge"),IF(#REF!="F",IF(DD74&lt;=8,"Atinge","Não atinge"),"erro")),IF(AND(#REF!&lt;=79,#REF!&gt;=70),IF(#REF!="M",IF(DD74&lt;=9,"Atinge","Não atinge"),IF(#REF!="F",IF(DD74&lt;=9,"Atinge","Não atinge"),"erro")),IF(#REF!&gt;=80,IF(#REF!="M",IF(DD74&lt;=10,"Atinge","Não atinge"),IF(#REF!="F",IF(DD74&lt;=11,"Atinge","Não atinge"),"erro")),"")))</f>
        <v>#REF!</v>
      </c>
      <c r="DF74" s="68"/>
      <c r="DG74" s="68"/>
      <c r="DH74" s="68"/>
      <c r="DI74" s="68"/>
      <c r="DJ74" s="68"/>
      <c r="DK74" s="68"/>
      <c r="DL74" s="68"/>
      <c r="DM74" s="9">
        <f t="shared" si="16"/>
        <v>0</v>
      </c>
      <c r="DN74" s="9" t="str">
        <f t="shared" si="10"/>
        <v>Não Atinge</v>
      </c>
      <c r="DO74" s="68"/>
      <c r="DP74" s="9" t="str">
        <f t="shared" si="17"/>
        <v>Não atinge</v>
      </c>
      <c r="DQ74" s="69"/>
      <c r="DR74" s="9" t="str">
        <f t="shared" si="18"/>
        <v>Atinge</v>
      </c>
      <c r="DS74" s="115"/>
      <c r="DT74" s="58"/>
      <c r="DU74" s="59"/>
      <c r="DV74" s="59"/>
      <c r="DW74" s="67"/>
      <c r="DX74" s="67"/>
      <c r="DY74" s="59"/>
      <c r="DZ74" s="67"/>
      <c r="EA74" s="59"/>
      <c r="EB74" s="59"/>
      <c r="EC74" s="59"/>
      <c r="ED74" s="59"/>
      <c r="EE74" s="59"/>
      <c r="EF74" s="67"/>
    </row>
    <row r="75" spans="1:136" s="5" customFormat="1" ht="24.95" customHeight="1">
      <c r="A75" s="9">
        <v>72</v>
      </c>
      <c r="B75" s="73" t="str">
        <f>'DADOS PESSOAIS'!B75</f>
        <v>(código)</v>
      </c>
      <c r="C75" s="58"/>
      <c r="D75" s="65"/>
      <c r="E75" s="65"/>
      <c r="F75" s="64"/>
      <c r="G75" s="59"/>
      <c r="H75" s="59"/>
      <c r="I75" s="67"/>
      <c r="J75" s="67"/>
      <c r="K75" s="59"/>
      <c r="L75" s="67"/>
      <c r="M75" s="59"/>
      <c r="N75" s="59"/>
      <c r="O75" s="59"/>
      <c r="P75" s="59"/>
      <c r="Q75" s="59"/>
      <c r="R75" s="67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67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9">
        <f t="shared" si="11"/>
        <v>0</v>
      </c>
      <c r="CG75" s="68"/>
      <c r="CH75" s="10" t="e">
        <f>IF(AND(#REF!&lt;=64,#REF!&gt;=60),IF(#REF!="M",IF(CG75&gt;=14,"Atinge","Não atinge"),IF(#REF!="F",IF(CG75&gt;=12,"Atinge","Não atinge"),"erro")),IF(AND(#REF!&lt;=69,#REF!&gt;=65),IF(#REF!="M",IF(CG75&gt;=12,"Atinge","Não atinge"),IF(#REF!="F",IF(CG75&gt;=11,"Atinge","Não atinge"),"erro")),IF(AND(#REF!&lt;=74,#REF!&gt;=70),IF(#REF!="M",IF(CG75&gt;=12,"Atinge","Não atinge"),IF(#REF!="F",IF(CG75&gt;=10,"Atinge","Não atinge"),"erro")),IF(AND(#REF!&lt;=79,#REF!&gt;=75),IF(#REF!="M",IF(CG75&gt;=11,"Atinge","Não atinge"),IF(#REF!="F",IF(CG75&gt;=10,"Atinge","Não atinge"),"erro")),IF(AND(#REF!&lt;=84,#REF!&gt;=80),IF(#REF!="M",IF(CG75&gt;=10,"Atinge","Não atinge"),IF(#REF!="F",IF(CG75&gt;=9,"Atinge","Não atinge"),"erro")),IF(AND(#REF!&lt;=89,#REF!&gt;=85),IF(#REF!="M",IF(CG75&gt;=8,"Atinge","Não atinge"),IF(#REF!="F",IF(CG75&gt;=8,"Atinge","Não atinge"),"erro")),IF(#REF!&gt;=90,IF(#REF!="M",IF(CG75&gt;=7,"Atinge","Não atinge"),IF(#REF!="F",IF(CG75&gt;=4,"Atinge","Não atinge"),"erro")),IF(AND(#REF!&lt;70,#REF!&gt;64),IF(#REF!="M",IF(CG75&lt;14,"Atinge","Não atinge"),IF(#REF!="F",IF(CG75&lt;12,"Atinge","Não atinge"),"erro")),""))))))))</f>
        <v>#REF!</v>
      </c>
      <c r="CI75" s="68"/>
      <c r="CJ75" s="10" t="e">
        <f>IF(AND(#REF!&lt;=69,#REF!&gt;=60),IF(#REF!="M",IF(CI75&lt;=8,"Atinge","Não atinge"),IF(#REF!="F",IF(CI75&lt;=8,"Atinge","Não atinge"),"erro")),IF(AND(#REF!&lt;=79,#REF!&gt;=70),IF(#REF!="M",IF(CI75&lt;=9,"Atinge","Não atinge"),IF(#REF!="F",IF(CI75&lt;=9,"Atinge","Não atinge"),"erro")),IF(#REF!&gt;=80,IF(#REF!="M",IF(CI75&lt;=10,"Atinge","Não atinge"),IF(#REF!="F",IF(CI75&lt;=11,"Atinge","Não atinge"),"erro")),"")))</f>
        <v>#REF!</v>
      </c>
      <c r="CK75" s="68"/>
      <c r="CL75" s="68"/>
      <c r="CM75" s="68"/>
      <c r="CN75" s="68"/>
      <c r="CO75" s="68"/>
      <c r="CP75" s="68"/>
      <c r="CQ75" s="68"/>
      <c r="CR75" s="9">
        <f t="shared" si="12"/>
        <v>0</v>
      </c>
      <c r="CS75" s="68"/>
      <c r="CT75" s="9" t="str">
        <f t="shared" si="13"/>
        <v>Não atinge</v>
      </c>
      <c r="CU75" s="69"/>
      <c r="CV75" s="9" t="str">
        <f t="shared" si="14"/>
        <v>Atinge</v>
      </c>
      <c r="CW75" s="115"/>
      <c r="CX75" s="70"/>
      <c r="CY75" s="70"/>
      <c r="CZ75" s="35">
        <f t="shared" si="15"/>
        <v>0</v>
      </c>
      <c r="DA75" s="58"/>
      <c r="DB75" s="68"/>
      <c r="DC75" s="10" t="e">
        <f>IF(AND(#REF!&lt;=64,#REF!&gt;=60),IF(#REF!="M",IF(DB75&gt;=14,"Atinge","Não atinge"),IF(#REF!="F",IF(DB75&gt;=12,"Atinge","Não atinge"),"erro")),IF(AND(#REF!&lt;=69,#REF!&gt;=65),IF(#REF!="M",IF(DB75&gt;=12,"Atinge","Não atinge"),IF(#REF!="F",IF(DB75&gt;=11,"Atinge","Não atinge"),"erro")),IF(AND(#REF!&lt;=74,#REF!&gt;=70),IF(#REF!="M",IF(DB75&gt;=12,"Atinge","Não atinge"),IF(#REF!="F",IF(DB75&gt;=10,"Atinge","Não atinge"),"erro")),IF(AND(#REF!&lt;=79,#REF!&gt;=75),IF(#REF!="M",IF(DB75&gt;=11,"Atinge","Não atinge"),IF(#REF!="F",IF(DB75&gt;=10,"Atinge","Não atinge"),"erro")),IF(AND(#REF!&lt;=84,#REF!&gt;=80),IF(#REF!="M",IF(DB75&gt;=10,"Atinge","Não atinge"),IF(#REF!="F",IF(DB75&gt;=9,"Atinge","Não atinge"),"erro")),IF(AND(#REF!&lt;=89,#REF!&gt;=85),IF(#REF!="M",IF(DB75&gt;=8,"Atinge","Não atinge"),IF(#REF!="F",IF(DB75&gt;=8,"Atinge","Não atinge"),"erro")),IF(#REF!&gt;=90,IF(#REF!="M",IF(DB75&gt;=7,"Atinge","Não atinge"),IF(#REF!="F",IF(DB75&gt;=4,"Atinge","Não atinge"),"erro")),IF(AND(#REF!&lt;70,#REF!&gt;64),IF(#REF!="M",IF(DB75&lt;14,"Atinge","Não atinge"),IF(#REF!="F",IF(DB75&lt;12,"Atinge","Não atinge"),"erro")),""))))))))</f>
        <v>#REF!</v>
      </c>
      <c r="DD75" s="68"/>
      <c r="DE75" s="10" t="e">
        <f>IF(AND(#REF!&lt;=69,#REF!&gt;=60),IF(#REF!="M",IF(DD75&lt;=8,"Atinge","Não atinge"),IF(#REF!="F",IF(DD75&lt;=8,"Atinge","Não atinge"),"erro")),IF(AND(#REF!&lt;=79,#REF!&gt;=70),IF(#REF!="M",IF(DD75&lt;=9,"Atinge","Não atinge"),IF(#REF!="F",IF(DD75&lt;=9,"Atinge","Não atinge"),"erro")),IF(#REF!&gt;=80,IF(#REF!="M",IF(DD75&lt;=10,"Atinge","Não atinge"),IF(#REF!="F",IF(DD75&lt;=11,"Atinge","Não atinge"),"erro")),"")))</f>
        <v>#REF!</v>
      </c>
      <c r="DF75" s="68"/>
      <c r="DG75" s="68"/>
      <c r="DH75" s="68"/>
      <c r="DI75" s="68"/>
      <c r="DJ75" s="68"/>
      <c r="DK75" s="68"/>
      <c r="DL75" s="68"/>
      <c r="DM75" s="9">
        <f t="shared" si="16"/>
        <v>0</v>
      </c>
      <c r="DN75" s="9" t="str">
        <f t="shared" si="10"/>
        <v>Não Atinge</v>
      </c>
      <c r="DO75" s="68"/>
      <c r="DP75" s="9" t="str">
        <f t="shared" si="17"/>
        <v>Não atinge</v>
      </c>
      <c r="DQ75" s="69"/>
      <c r="DR75" s="9" t="str">
        <f t="shared" si="18"/>
        <v>Atinge</v>
      </c>
      <c r="DS75" s="115"/>
      <c r="DT75" s="58"/>
      <c r="DU75" s="59"/>
      <c r="DV75" s="59"/>
      <c r="DW75" s="67"/>
      <c r="DX75" s="67"/>
      <c r="DY75" s="59"/>
      <c r="DZ75" s="67"/>
      <c r="EA75" s="59"/>
      <c r="EB75" s="59"/>
      <c r="EC75" s="59"/>
      <c r="ED75" s="59"/>
      <c r="EE75" s="59"/>
      <c r="EF75" s="67"/>
    </row>
    <row r="76" spans="1:136" s="5" customFormat="1" ht="24.95" customHeight="1">
      <c r="A76" s="9">
        <v>73</v>
      </c>
      <c r="B76" s="73" t="str">
        <f>'DADOS PESSOAIS'!B76</f>
        <v>(código)</v>
      </c>
      <c r="C76" s="58"/>
      <c r="D76" s="65"/>
      <c r="E76" s="65"/>
      <c r="F76" s="64"/>
      <c r="G76" s="59"/>
      <c r="H76" s="59"/>
      <c r="I76" s="67"/>
      <c r="J76" s="67"/>
      <c r="K76" s="59"/>
      <c r="L76" s="67"/>
      <c r="M76" s="59"/>
      <c r="N76" s="59"/>
      <c r="O76" s="59"/>
      <c r="P76" s="59"/>
      <c r="Q76" s="59"/>
      <c r="R76" s="67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67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9">
        <f t="shared" si="11"/>
        <v>0</v>
      </c>
      <c r="CG76" s="68"/>
      <c r="CH76" s="10" t="e">
        <f>IF(AND(#REF!&lt;=64,#REF!&gt;=60),IF(#REF!="M",IF(CG76&gt;=14,"Atinge","Não atinge"),IF(#REF!="F",IF(CG76&gt;=12,"Atinge","Não atinge"),"erro")),IF(AND(#REF!&lt;=69,#REF!&gt;=65),IF(#REF!="M",IF(CG76&gt;=12,"Atinge","Não atinge"),IF(#REF!="F",IF(CG76&gt;=11,"Atinge","Não atinge"),"erro")),IF(AND(#REF!&lt;=74,#REF!&gt;=70),IF(#REF!="M",IF(CG76&gt;=12,"Atinge","Não atinge"),IF(#REF!="F",IF(CG76&gt;=10,"Atinge","Não atinge"),"erro")),IF(AND(#REF!&lt;=79,#REF!&gt;=75),IF(#REF!="M",IF(CG76&gt;=11,"Atinge","Não atinge"),IF(#REF!="F",IF(CG76&gt;=10,"Atinge","Não atinge"),"erro")),IF(AND(#REF!&lt;=84,#REF!&gt;=80),IF(#REF!="M",IF(CG76&gt;=10,"Atinge","Não atinge"),IF(#REF!="F",IF(CG76&gt;=9,"Atinge","Não atinge"),"erro")),IF(AND(#REF!&lt;=89,#REF!&gt;=85),IF(#REF!="M",IF(CG76&gt;=8,"Atinge","Não atinge"),IF(#REF!="F",IF(CG76&gt;=8,"Atinge","Não atinge"),"erro")),IF(#REF!&gt;=90,IF(#REF!="M",IF(CG76&gt;=7,"Atinge","Não atinge"),IF(#REF!="F",IF(CG76&gt;=4,"Atinge","Não atinge"),"erro")),IF(AND(#REF!&lt;70,#REF!&gt;64),IF(#REF!="M",IF(CG76&lt;14,"Atinge","Não atinge"),IF(#REF!="F",IF(CG76&lt;12,"Atinge","Não atinge"),"erro")),""))))))))</f>
        <v>#REF!</v>
      </c>
      <c r="CI76" s="68"/>
      <c r="CJ76" s="10" t="e">
        <f>IF(AND(#REF!&lt;=69,#REF!&gt;=60),IF(#REF!="M",IF(CI76&lt;=8,"Atinge","Não atinge"),IF(#REF!="F",IF(CI76&lt;=8,"Atinge","Não atinge"),"erro")),IF(AND(#REF!&lt;=79,#REF!&gt;=70),IF(#REF!="M",IF(CI76&lt;=9,"Atinge","Não atinge"),IF(#REF!="F",IF(CI76&lt;=9,"Atinge","Não atinge"),"erro")),IF(#REF!&gt;=80,IF(#REF!="M",IF(CI76&lt;=10,"Atinge","Não atinge"),IF(#REF!="F",IF(CI76&lt;=11,"Atinge","Não atinge"),"erro")),"")))</f>
        <v>#REF!</v>
      </c>
      <c r="CK76" s="68"/>
      <c r="CL76" s="68"/>
      <c r="CM76" s="68"/>
      <c r="CN76" s="68"/>
      <c r="CO76" s="68"/>
      <c r="CP76" s="68"/>
      <c r="CQ76" s="68"/>
      <c r="CR76" s="9">
        <f t="shared" si="12"/>
        <v>0</v>
      </c>
      <c r="CS76" s="68"/>
      <c r="CT76" s="9" t="str">
        <f t="shared" si="13"/>
        <v>Não atinge</v>
      </c>
      <c r="CU76" s="69"/>
      <c r="CV76" s="9" t="str">
        <f t="shared" si="14"/>
        <v>Atinge</v>
      </c>
      <c r="CW76" s="115"/>
      <c r="CX76" s="70"/>
      <c r="CY76" s="70"/>
      <c r="CZ76" s="35">
        <f t="shared" si="15"/>
        <v>0</v>
      </c>
      <c r="DA76" s="58"/>
      <c r="DB76" s="68"/>
      <c r="DC76" s="10" t="e">
        <f>IF(AND(#REF!&lt;=64,#REF!&gt;=60),IF(#REF!="M",IF(DB76&gt;=14,"Atinge","Não atinge"),IF(#REF!="F",IF(DB76&gt;=12,"Atinge","Não atinge"),"erro")),IF(AND(#REF!&lt;=69,#REF!&gt;=65),IF(#REF!="M",IF(DB76&gt;=12,"Atinge","Não atinge"),IF(#REF!="F",IF(DB76&gt;=11,"Atinge","Não atinge"),"erro")),IF(AND(#REF!&lt;=74,#REF!&gt;=70),IF(#REF!="M",IF(DB76&gt;=12,"Atinge","Não atinge"),IF(#REF!="F",IF(DB76&gt;=10,"Atinge","Não atinge"),"erro")),IF(AND(#REF!&lt;=79,#REF!&gt;=75),IF(#REF!="M",IF(DB76&gt;=11,"Atinge","Não atinge"),IF(#REF!="F",IF(DB76&gt;=10,"Atinge","Não atinge"),"erro")),IF(AND(#REF!&lt;=84,#REF!&gt;=80),IF(#REF!="M",IF(DB76&gt;=10,"Atinge","Não atinge"),IF(#REF!="F",IF(DB76&gt;=9,"Atinge","Não atinge"),"erro")),IF(AND(#REF!&lt;=89,#REF!&gt;=85),IF(#REF!="M",IF(DB76&gt;=8,"Atinge","Não atinge"),IF(#REF!="F",IF(DB76&gt;=8,"Atinge","Não atinge"),"erro")),IF(#REF!&gt;=90,IF(#REF!="M",IF(DB76&gt;=7,"Atinge","Não atinge"),IF(#REF!="F",IF(DB76&gt;=4,"Atinge","Não atinge"),"erro")),IF(AND(#REF!&lt;70,#REF!&gt;64),IF(#REF!="M",IF(DB76&lt;14,"Atinge","Não atinge"),IF(#REF!="F",IF(DB76&lt;12,"Atinge","Não atinge"),"erro")),""))))))))</f>
        <v>#REF!</v>
      </c>
      <c r="DD76" s="68"/>
      <c r="DE76" s="10" t="e">
        <f>IF(AND(#REF!&lt;=69,#REF!&gt;=60),IF(#REF!="M",IF(DD76&lt;=8,"Atinge","Não atinge"),IF(#REF!="F",IF(DD76&lt;=8,"Atinge","Não atinge"),"erro")),IF(AND(#REF!&lt;=79,#REF!&gt;=70),IF(#REF!="M",IF(DD76&lt;=9,"Atinge","Não atinge"),IF(#REF!="F",IF(DD76&lt;=9,"Atinge","Não atinge"),"erro")),IF(#REF!&gt;=80,IF(#REF!="M",IF(DD76&lt;=10,"Atinge","Não atinge"),IF(#REF!="F",IF(DD76&lt;=11,"Atinge","Não atinge"),"erro")),"")))</f>
        <v>#REF!</v>
      </c>
      <c r="DF76" s="68"/>
      <c r="DG76" s="68"/>
      <c r="DH76" s="68"/>
      <c r="DI76" s="68"/>
      <c r="DJ76" s="68"/>
      <c r="DK76" s="68"/>
      <c r="DL76" s="68"/>
      <c r="DM76" s="9">
        <f t="shared" si="16"/>
        <v>0</v>
      </c>
      <c r="DN76" s="9" t="str">
        <f t="shared" si="10"/>
        <v>Não Atinge</v>
      </c>
      <c r="DO76" s="68"/>
      <c r="DP76" s="9" t="str">
        <f t="shared" si="17"/>
        <v>Não atinge</v>
      </c>
      <c r="DQ76" s="69"/>
      <c r="DR76" s="9" t="str">
        <f t="shared" si="18"/>
        <v>Atinge</v>
      </c>
      <c r="DS76" s="115"/>
      <c r="DT76" s="58"/>
      <c r="DU76" s="59"/>
      <c r="DV76" s="59"/>
      <c r="DW76" s="67"/>
      <c r="DX76" s="67"/>
      <c r="DY76" s="59"/>
      <c r="DZ76" s="67"/>
      <c r="EA76" s="59"/>
      <c r="EB76" s="59"/>
      <c r="EC76" s="59"/>
      <c r="ED76" s="59"/>
      <c r="EE76" s="59"/>
      <c r="EF76" s="67"/>
    </row>
    <row r="77" spans="1:136" s="5" customFormat="1" ht="24.95" customHeight="1">
      <c r="A77" s="9">
        <v>74</v>
      </c>
      <c r="B77" s="73" t="str">
        <f>'DADOS PESSOAIS'!B77</f>
        <v>(código)</v>
      </c>
      <c r="C77" s="58"/>
      <c r="D77" s="65"/>
      <c r="E77" s="65"/>
      <c r="F77" s="64"/>
      <c r="G77" s="59"/>
      <c r="H77" s="59"/>
      <c r="I77" s="67"/>
      <c r="J77" s="67"/>
      <c r="K77" s="59"/>
      <c r="L77" s="67"/>
      <c r="M77" s="59"/>
      <c r="N77" s="59"/>
      <c r="O77" s="59"/>
      <c r="P77" s="59"/>
      <c r="Q77" s="59"/>
      <c r="R77" s="67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67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9">
        <f t="shared" si="11"/>
        <v>0</v>
      </c>
      <c r="CG77" s="68"/>
      <c r="CH77" s="10" t="e">
        <f>IF(AND(#REF!&lt;=64,#REF!&gt;=60),IF(#REF!="M",IF(CG77&gt;=14,"Atinge","Não atinge"),IF(#REF!="F",IF(CG77&gt;=12,"Atinge","Não atinge"),"erro")),IF(AND(#REF!&lt;=69,#REF!&gt;=65),IF(#REF!="M",IF(CG77&gt;=12,"Atinge","Não atinge"),IF(#REF!="F",IF(CG77&gt;=11,"Atinge","Não atinge"),"erro")),IF(AND(#REF!&lt;=74,#REF!&gt;=70),IF(#REF!="M",IF(CG77&gt;=12,"Atinge","Não atinge"),IF(#REF!="F",IF(CG77&gt;=10,"Atinge","Não atinge"),"erro")),IF(AND(#REF!&lt;=79,#REF!&gt;=75),IF(#REF!="M",IF(CG77&gt;=11,"Atinge","Não atinge"),IF(#REF!="F",IF(CG77&gt;=10,"Atinge","Não atinge"),"erro")),IF(AND(#REF!&lt;=84,#REF!&gt;=80),IF(#REF!="M",IF(CG77&gt;=10,"Atinge","Não atinge"),IF(#REF!="F",IF(CG77&gt;=9,"Atinge","Não atinge"),"erro")),IF(AND(#REF!&lt;=89,#REF!&gt;=85),IF(#REF!="M",IF(CG77&gt;=8,"Atinge","Não atinge"),IF(#REF!="F",IF(CG77&gt;=8,"Atinge","Não atinge"),"erro")),IF(#REF!&gt;=90,IF(#REF!="M",IF(CG77&gt;=7,"Atinge","Não atinge"),IF(#REF!="F",IF(CG77&gt;=4,"Atinge","Não atinge"),"erro")),IF(AND(#REF!&lt;70,#REF!&gt;64),IF(#REF!="M",IF(CG77&lt;14,"Atinge","Não atinge"),IF(#REF!="F",IF(CG77&lt;12,"Atinge","Não atinge"),"erro")),""))))))))</f>
        <v>#REF!</v>
      </c>
      <c r="CI77" s="68"/>
      <c r="CJ77" s="10" t="e">
        <f>IF(AND(#REF!&lt;=69,#REF!&gt;=60),IF(#REF!="M",IF(CI77&lt;=8,"Atinge","Não atinge"),IF(#REF!="F",IF(CI77&lt;=8,"Atinge","Não atinge"),"erro")),IF(AND(#REF!&lt;=79,#REF!&gt;=70),IF(#REF!="M",IF(CI77&lt;=9,"Atinge","Não atinge"),IF(#REF!="F",IF(CI77&lt;=9,"Atinge","Não atinge"),"erro")),IF(#REF!&gt;=80,IF(#REF!="M",IF(CI77&lt;=10,"Atinge","Não atinge"),IF(#REF!="F",IF(CI77&lt;=11,"Atinge","Não atinge"),"erro")),"")))</f>
        <v>#REF!</v>
      </c>
      <c r="CK77" s="68"/>
      <c r="CL77" s="68"/>
      <c r="CM77" s="68"/>
      <c r="CN77" s="68"/>
      <c r="CO77" s="68"/>
      <c r="CP77" s="68"/>
      <c r="CQ77" s="68"/>
      <c r="CR77" s="9">
        <f t="shared" si="12"/>
        <v>0</v>
      </c>
      <c r="CS77" s="68"/>
      <c r="CT77" s="9" t="str">
        <f t="shared" si="13"/>
        <v>Não atinge</v>
      </c>
      <c r="CU77" s="69"/>
      <c r="CV77" s="9" t="str">
        <f t="shared" si="14"/>
        <v>Atinge</v>
      </c>
      <c r="CW77" s="115"/>
      <c r="CX77" s="70"/>
      <c r="CY77" s="70"/>
      <c r="CZ77" s="35">
        <f t="shared" si="15"/>
        <v>0</v>
      </c>
      <c r="DA77" s="58"/>
      <c r="DB77" s="68"/>
      <c r="DC77" s="10" t="e">
        <f>IF(AND(#REF!&lt;=64,#REF!&gt;=60),IF(#REF!="M",IF(DB77&gt;=14,"Atinge","Não atinge"),IF(#REF!="F",IF(DB77&gt;=12,"Atinge","Não atinge"),"erro")),IF(AND(#REF!&lt;=69,#REF!&gt;=65),IF(#REF!="M",IF(DB77&gt;=12,"Atinge","Não atinge"),IF(#REF!="F",IF(DB77&gt;=11,"Atinge","Não atinge"),"erro")),IF(AND(#REF!&lt;=74,#REF!&gt;=70),IF(#REF!="M",IF(DB77&gt;=12,"Atinge","Não atinge"),IF(#REF!="F",IF(DB77&gt;=10,"Atinge","Não atinge"),"erro")),IF(AND(#REF!&lt;=79,#REF!&gt;=75),IF(#REF!="M",IF(DB77&gt;=11,"Atinge","Não atinge"),IF(#REF!="F",IF(DB77&gt;=10,"Atinge","Não atinge"),"erro")),IF(AND(#REF!&lt;=84,#REF!&gt;=80),IF(#REF!="M",IF(DB77&gt;=10,"Atinge","Não atinge"),IF(#REF!="F",IF(DB77&gt;=9,"Atinge","Não atinge"),"erro")),IF(AND(#REF!&lt;=89,#REF!&gt;=85),IF(#REF!="M",IF(DB77&gt;=8,"Atinge","Não atinge"),IF(#REF!="F",IF(DB77&gt;=8,"Atinge","Não atinge"),"erro")),IF(#REF!&gt;=90,IF(#REF!="M",IF(DB77&gt;=7,"Atinge","Não atinge"),IF(#REF!="F",IF(DB77&gt;=4,"Atinge","Não atinge"),"erro")),IF(AND(#REF!&lt;70,#REF!&gt;64),IF(#REF!="M",IF(DB77&lt;14,"Atinge","Não atinge"),IF(#REF!="F",IF(DB77&lt;12,"Atinge","Não atinge"),"erro")),""))))))))</f>
        <v>#REF!</v>
      </c>
      <c r="DD77" s="68"/>
      <c r="DE77" s="10" t="e">
        <f>IF(AND(#REF!&lt;=69,#REF!&gt;=60),IF(#REF!="M",IF(DD77&lt;=8,"Atinge","Não atinge"),IF(#REF!="F",IF(DD77&lt;=8,"Atinge","Não atinge"),"erro")),IF(AND(#REF!&lt;=79,#REF!&gt;=70),IF(#REF!="M",IF(DD77&lt;=9,"Atinge","Não atinge"),IF(#REF!="F",IF(DD77&lt;=9,"Atinge","Não atinge"),"erro")),IF(#REF!&gt;=80,IF(#REF!="M",IF(DD77&lt;=10,"Atinge","Não atinge"),IF(#REF!="F",IF(DD77&lt;=11,"Atinge","Não atinge"),"erro")),"")))</f>
        <v>#REF!</v>
      </c>
      <c r="DF77" s="68"/>
      <c r="DG77" s="68"/>
      <c r="DH77" s="68"/>
      <c r="DI77" s="68"/>
      <c r="DJ77" s="68"/>
      <c r="DK77" s="68"/>
      <c r="DL77" s="68"/>
      <c r="DM77" s="9">
        <f t="shared" si="16"/>
        <v>0</v>
      </c>
      <c r="DN77" s="9" t="str">
        <f t="shared" si="10"/>
        <v>Não Atinge</v>
      </c>
      <c r="DO77" s="68"/>
      <c r="DP77" s="9" t="str">
        <f t="shared" si="17"/>
        <v>Não atinge</v>
      </c>
      <c r="DQ77" s="69"/>
      <c r="DR77" s="9" t="str">
        <f t="shared" si="18"/>
        <v>Atinge</v>
      </c>
      <c r="DS77" s="115"/>
      <c r="DT77" s="58"/>
      <c r="DU77" s="59"/>
      <c r="DV77" s="59"/>
      <c r="DW77" s="67"/>
      <c r="DX77" s="67"/>
      <c r="DY77" s="59"/>
      <c r="DZ77" s="67"/>
      <c r="EA77" s="59"/>
      <c r="EB77" s="59"/>
      <c r="EC77" s="59"/>
      <c r="ED77" s="59"/>
      <c r="EE77" s="59"/>
      <c r="EF77" s="67"/>
    </row>
    <row r="78" spans="1:136" s="5" customFormat="1" ht="24.95" customHeight="1">
      <c r="A78" s="9">
        <v>75</v>
      </c>
      <c r="B78" s="73" t="str">
        <f>'DADOS PESSOAIS'!B78</f>
        <v>(código)</v>
      </c>
      <c r="C78" s="58"/>
      <c r="D78" s="65"/>
      <c r="E78" s="65"/>
      <c r="F78" s="64"/>
      <c r="G78" s="59"/>
      <c r="H78" s="59"/>
      <c r="I78" s="67"/>
      <c r="J78" s="67"/>
      <c r="K78" s="59"/>
      <c r="L78" s="67"/>
      <c r="M78" s="59"/>
      <c r="N78" s="59"/>
      <c r="O78" s="59"/>
      <c r="P78" s="59"/>
      <c r="Q78" s="59"/>
      <c r="R78" s="67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67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9">
        <f t="shared" si="11"/>
        <v>0</v>
      </c>
      <c r="CG78" s="68"/>
      <c r="CH78" s="10" t="e">
        <f>IF(AND(#REF!&lt;=64,#REF!&gt;=60),IF(#REF!="M",IF(CG78&gt;=14,"Atinge","Não atinge"),IF(#REF!="F",IF(CG78&gt;=12,"Atinge","Não atinge"),"erro")),IF(AND(#REF!&lt;=69,#REF!&gt;=65),IF(#REF!="M",IF(CG78&gt;=12,"Atinge","Não atinge"),IF(#REF!="F",IF(CG78&gt;=11,"Atinge","Não atinge"),"erro")),IF(AND(#REF!&lt;=74,#REF!&gt;=70),IF(#REF!="M",IF(CG78&gt;=12,"Atinge","Não atinge"),IF(#REF!="F",IF(CG78&gt;=10,"Atinge","Não atinge"),"erro")),IF(AND(#REF!&lt;=79,#REF!&gt;=75),IF(#REF!="M",IF(CG78&gt;=11,"Atinge","Não atinge"),IF(#REF!="F",IF(CG78&gt;=10,"Atinge","Não atinge"),"erro")),IF(AND(#REF!&lt;=84,#REF!&gt;=80),IF(#REF!="M",IF(CG78&gt;=10,"Atinge","Não atinge"),IF(#REF!="F",IF(CG78&gt;=9,"Atinge","Não atinge"),"erro")),IF(AND(#REF!&lt;=89,#REF!&gt;=85),IF(#REF!="M",IF(CG78&gt;=8,"Atinge","Não atinge"),IF(#REF!="F",IF(CG78&gt;=8,"Atinge","Não atinge"),"erro")),IF(#REF!&gt;=90,IF(#REF!="M",IF(CG78&gt;=7,"Atinge","Não atinge"),IF(#REF!="F",IF(CG78&gt;=4,"Atinge","Não atinge"),"erro")),IF(AND(#REF!&lt;70,#REF!&gt;64),IF(#REF!="M",IF(CG78&lt;14,"Atinge","Não atinge"),IF(#REF!="F",IF(CG78&lt;12,"Atinge","Não atinge"),"erro")),""))))))))</f>
        <v>#REF!</v>
      </c>
      <c r="CI78" s="68"/>
      <c r="CJ78" s="10" t="e">
        <f>IF(AND(#REF!&lt;=69,#REF!&gt;=60),IF(#REF!="M",IF(CI78&lt;=8,"Atinge","Não atinge"),IF(#REF!="F",IF(CI78&lt;=8,"Atinge","Não atinge"),"erro")),IF(AND(#REF!&lt;=79,#REF!&gt;=70),IF(#REF!="M",IF(CI78&lt;=9,"Atinge","Não atinge"),IF(#REF!="F",IF(CI78&lt;=9,"Atinge","Não atinge"),"erro")),IF(#REF!&gt;=80,IF(#REF!="M",IF(CI78&lt;=10,"Atinge","Não atinge"),IF(#REF!="F",IF(CI78&lt;=11,"Atinge","Não atinge"),"erro")),"")))</f>
        <v>#REF!</v>
      </c>
      <c r="CK78" s="68"/>
      <c r="CL78" s="68"/>
      <c r="CM78" s="68"/>
      <c r="CN78" s="68"/>
      <c r="CO78" s="68"/>
      <c r="CP78" s="68"/>
      <c r="CQ78" s="68"/>
      <c r="CR78" s="9">
        <f t="shared" si="12"/>
        <v>0</v>
      </c>
      <c r="CS78" s="68"/>
      <c r="CT78" s="9" t="str">
        <f t="shared" si="13"/>
        <v>Não atinge</v>
      </c>
      <c r="CU78" s="69"/>
      <c r="CV78" s="9" t="str">
        <f t="shared" si="14"/>
        <v>Atinge</v>
      </c>
      <c r="CW78" s="115"/>
      <c r="CX78" s="70"/>
      <c r="CY78" s="70"/>
      <c r="CZ78" s="35">
        <f t="shared" si="15"/>
        <v>0</v>
      </c>
      <c r="DA78" s="58"/>
      <c r="DB78" s="68"/>
      <c r="DC78" s="10" t="e">
        <f>IF(AND(#REF!&lt;=64,#REF!&gt;=60),IF(#REF!="M",IF(DB78&gt;=14,"Atinge","Não atinge"),IF(#REF!="F",IF(DB78&gt;=12,"Atinge","Não atinge"),"erro")),IF(AND(#REF!&lt;=69,#REF!&gt;=65),IF(#REF!="M",IF(DB78&gt;=12,"Atinge","Não atinge"),IF(#REF!="F",IF(DB78&gt;=11,"Atinge","Não atinge"),"erro")),IF(AND(#REF!&lt;=74,#REF!&gt;=70),IF(#REF!="M",IF(DB78&gt;=12,"Atinge","Não atinge"),IF(#REF!="F",IF(DB78&gt;=10,"Atinge","Não atinge"),"erro")),IF(AND(#REF!&lt;=79,#REF!&gt;=75),IF(#REF!="M",IF(DB78&gt;=11,"Atinge","Não atinge"),IF(#REF!="F",IF(DB78&gt;=10,"Atinge","Não atinge"),"erro")),IF(AND(#REF!&lt;=84,#REF!&gt;=80),IF(#REF!="M",IF(DB78&gt;=10,"Atinge","Não atinge"),IF(#REF!="F",IF(DB78&gt;=9,"Atinge","Não atinge"),"erro")),IF(AND(#REF!&lt;=89,#REF!&gt;=85),IF(#REF!="M",IF(DB78&gt;=8,"Atinge","Não atinge"),IF(#REF!="F",IF(DB78&gt;=8,"Atinge","Não atinge"),"erro")),IF(#REF!&gt;=90,IF(#REF!="M",IF(DB78&gt;=7,"Atinge","Não atinge"),IF(#REF!="F",IF(DB78&gt;=4,"Atinge","Não atinge"),"erro")),IF(AND(#REF!&lt;70,#REF!&gt;64),IF(#REF!="M",IF(DB78&lt;14,"Atinge","Não atinge"),IF(#REF!="F",IF(DB78&lt;12,"Atinge","Não atinge"),"erro")),""))))))))</f>
        <v>#REF!</v>
      </c>
      <c r="DD78" s="68"/>
      <c r="DE78" s="10" t="e">
        <f>IF(AND(#REF!&lt;=69,#REF!&gt;=60),IF(#REF!="M",IF(DD78&lt;=8,"Atinge","Não atinge"),IF(#REF!="F",IF(DD78&lt;=8,"Atinge","Não atinge"),"erro")),IF(AND(#REF!&lt;=79,#REF!&gt;=70),IF(#REF!="M",IF(DD78&lt;=9,"Atinge","Não atinge"),IF(#REF!="F",IF(DD78&lt;=9,"Atinge","Não atinge"),"erro")),IF(#REF!&gt;=80,IF(#REF!="M",IF(DD78&lt;=10,"Atinge","Não atinge"),IF(#REF!="F",IF(DD78&lt;=11,"Atinge","Não atinge"),"erro")),"")))</f>
        <v>#REF!</v>
      </c>
      <c r="DF78" s="68"/>
      <c r="DG78" s="68"/>
      <c r="DH78" s="68"/>
      <c r="DI78" s="68"/>
      <c r="DJ78" s="68"/>
      <c r="DK78" s="68"/>
      <c r="DL78" s="68"/>
      <c r="DM78" s="9">
        <f t="shared" si="16"/>
        <v>0</v>
      </c>
      <c r="DN78" s="9" t="str">
        <f t="shared" si="10"/>
        <v>Não Atinge</v>
      </c>
      <c r="DO78" s="68"/>
      <c r="DP78" s="9" t="str">
        <f t="shared" si="17"/>
        <v>Não atinge</v>
      </c>
      <c r="DQ78" s="69"/>
      <c r="DR78" s="9" t="str">
        <f t="shared" si="18"/>
        <v>Atinge</v>
      </c>
      <c r="DS78" s="115"/>
      <c r="DT78" s="58"/>
      <c r="DU78" s="59"/>
      <c r="DV78" s="59"/>
      <c r="DW78" s="67"/>
      <c r="DX78" s="67"/>
      <c r="DY78" s="59"/>
      <c r="DZ78" s="67"/>
      <c r="EA78" s="59"/>
      <c r="EB78" s="59"/>
      <c r="EC78" s="59"/>
      <c r="ED78" s="59"/>
      <c r="EE78" s="59"/>
      <c r="EF78" s="67"/>
    </row>
    <row r="79" spans="1:136" s="5" customFormat="1" ht="24.95" customHeight="1">
      <c r="A79" s="9">
        <v>76</v>
      </c>
      <c r="B79" s="73" t="str">
        <f>'DADOS PESSOAIS'!B79</f>
        <v>(código)</v>
      </c>
      <c r="C79" s="58"/>
      <c r="D79" s="65"/>
      <c r="E79" s="65"/>
      <c r="F79" s="64"/>
      <c r="G79" s="59"/>
      <c r="H79" s="59"/>
      <c r="I79" s="67"/>
      <c r="J79" s="67"/>
      <c r="K79" s="59"/>
      <c r="L79" s="67"/>
      <c r="M79" s="59"/>
      <c r="N79" s="59"/>
      <c r="O79" s="59"/>
      <c r="P79" s="59"/>
      <c r="Q79" s="59"/>
      <c r="R79" s="67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67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9">
        <f t="shared" si="11"/>
        <v>0</v>
      </c>
      <c r="CG79" s="68"/>
      <c r="CH79" s="10" t="e">
        <f>IF(AND(#REF!&lt;=64,#REF!&gt;=60),IF(#REF!="M",IF(CG79&gt;=14,"Atinge","Não atinge"),IF(#REF!="F",IF(CG79&gt;=12,"Atinge","Não atinge"),"erro")),IF(AND(#REF!&lt;=69,#REF!&gt;=65),IF(#REF!="M",IF(CG79&gt;=12,"Atinge","Não atinge"),IF(#REF!="F",IF(CG79&gt;=11,"Atinge","Não atinge"),"erro")),IF(AND(#REF!&lt;=74,#REF!&gt;=70),IF(#REF!="M",IF(CG79&gt;=12,"Atinge","Não atinge"),IF(#REF!="F",IF(CG79&gt;=10,"Atinge","Não atinge"),"erro")),IF(AND(#REF!&lt;=79,#REF!&gt;=75),IF(#REF!="M",IF(CG79&gt;=11,"Atinge","Não atinge"),IF(#REF!="F",IF(CG79&gt;=10,"Atinge","Não atinge"),"erro")),IF(AND(#REF!&lt;=84,#REF!&gt;=80),IF(#REF!="M",IF(CG79&gt;=10,"Atinge","Não atinge"),IF(#REF!="F",IF(CG79&gt;=9,"Atinge","Não atinge"),"erro")),IF(AND(#REF!&lt;=89,#REF!&gt;=85),IF(#REF!="M",IF(CG79&gt;=8,"Atinge","Não atinge"),IF(#REF!="F",IF(CG79&gt;=8,"Atinge","Não atinge"),"erro")),IF(#REF!&gt;=90,IF(#REF!="M",IF(CG79&gt;=7,"Atinge","Não atinge"),IF(#REF!="F",IF(CG79&gt;=4,"Atinge","Não atinge"),"erro")),IF(AND(#REF!&lt;70,#REF!&gt;64),IF(#REF!="M",IF(CG79&lt;14,"Atinge","Não atinge"),IF(#REF!="F",IF(CG79&lt;12,"Atinge","Não atinge"),"erro")),""))))))))</f>
        <v>#REF!</v>
      </c>
      <c r="CI79" s="68"/>
      <c r="CJ79" s="10" t="e">
        <f>IF(AND(#REF!&lt;=69,#REF!&gt;=60),IF(#REF!="M",IF(CI79&lt;=8,"Atinge","Não atinge"),IF(#REF!="F",IF(CI79&lt;=8,"Atinge","Não atinge"),"erro")),IF(AND(#REF!&lt;=79,#REF!&gt;=70),IF(#REF!="M",IF(CI79&lt;=9,"Atinge","Não atinge"),IF(#REF!="F",IF(CI79&lt;=9,"Atinge","Não atinge"),"erro")),IF(#REF!&gt;=80,IF(#REF!="M",IF(CI79&lt;=10,"Atinge","Não atinge"),IF(#REF!="F",IF(CI79&lt;=11,"Atinge","Não atinge"),"erro")),"")))</f>
        <v>#REF!</v>
      </c>
      <c r="CK79" s="68"/>
      <c r="CL79" s="68"/>
      <c r="CM79" s="68"/>
      <c r="CN79" s="68"/>
      <c r="CO79" s="68"/>
      <c r="CP79" s="68"/>
      <c r="CQ79" s="68"/>
      <c r="CR79" s="9">
        <f t="shared" si="12"/>
        <v>0</v>
      </c>
      <c r="CS79" s="68"/>
      <c r="CT79" s="9" t="str">
        <f t="shared" si="13"/>
        <v>Não atinge</v>
      </c>
      <c r="CU79" s="69"/>
      <c r="CV79" s="9" t="str">
        <f t="shared" si="14"/>
        <v>Atinge</v>
      </c>
      <c r="CW79" s="115"/>
      <c r="CX79" s="70"/>
      <c r="CY79" s="70"/>
      <c r="CZ79" s="35">
        <f t="shared" si="15"/>
        <v>0</v>
      </c>
      <c r="DA79" s="58"/>
      <c r="DB79" s="68"/>
      <c r="DC79" s="10" t="e">
        <f>IF(AND(#REF!&lt;=64,#REF!&gt;=60),IF(#REF!="M",IF(DB79&gt;=14,"Atinge","Não atinge"),IF(#REF!="F",IF(DB79&gt;=12,"Atinge","Não atinge"),"erro")),IF(AND(#REF!&lt;=69,#REF!&gt;=65),IF(#REF!="M",IF(DB79&gt;=12,"Atinge","Não atinge"),IF(#REF!="F",IF(DB79&gt;=11,"Atinge","Não atinge"),"erro")),IF(AND(#REF!&lt;=74,#REF!&gt;=70),IF(#REF!="M",IF(DB79&gt;=12,"Atinge","Não atinge"),IF(#REF!="F",IF(DB79&gt;=10,"Atinge","Não atinge"),"erro")),IF(AND(#REF!&lt;=79,#REF!&gt;=75),IF(#REF!="M",IF(DB79&gt;=11,"Atinge","Não atinge"),IF(#REF!="F",IF(DB79&gt;=10,"Atinge","Não atinge"),"erro")),IF(AND(#REF!&lt;=84,#REF!&gt;=80),IF(#REF!="M",IF(DB79&gt;=10,"Atinge","Não atinge"),IF(#REF!="F",IF(DB79&gt;=9,"Atinge","Não atinge"),"erro")),IF(AND(#REF!&lt;=89,#REF!&gt;=85),IF(#REF!="M",IF(DB79&gt;=8,"Atinge","Não atinge"),IF(#REF!="F",IF(DB79&gt;=8,"Atinge","Não atinge"),"erro")),IF(#REF!&gt;=90,IF(#REF!="M",IF(DB79&gt;=7,"Atinge","Não atinge"),IF(#REF!="F",IF(DB79&gt;=4,"Atinge","Não atinge"),"erro")),IF(AND(#REF!&lt;70,#REF!&gt;64),IF(#REF!="M",IF(DB79&lt;14,"Atinge","Não atinge"),IF(#REF!="F",IF(DB79&lt;12,"Atinge","Não atinge"),"erro")),""))))))))</f>
        <v>#REF!</v>
      </c>
      <c r="DD79" s="68"/>
      <c r="DE79" s="10" t="e">
        <f>IF(AND(#REF!&lt;=69,#REF!&gt;=60),IF(#REF!="M",IF(DD79&lt;=8,"Atinge","Não atinge"),IF(#REF!="F",IF(DD79&lt;=8,"Atinge","Não atinge"),"erro")),IF(AND(#REF!&lt;=79,#REF!&gt;=70),IF(#REF!="M",IF(DD79&lt;=9,"Atinge","Não atinge"),IF(#REF!="F",IF(DD79&lt;=9,"Atinge","Não atinge"),"erro")),IF(#REF!&gt;=80,IF(#REF!="M",IF(DD79&lt;=10,"Atinge","Não atinge"),IF(#REF!="F",IF(DD79&lt;=11,"Atinge","Não atinge"),"erro")),"")))</f>
        <v>#REF!</v>
      </c>
      <c r="DF79" s="68"/>
      <c r="DG79" s="68"/>
      <c r="DH79" s="68"/>
      <c r="DI79" s="68"/>
      <c r="DJ79" s="68"/>
      <c r="DK79" s="68"/>
      <c r="DL79" s="68"/>
      <c r="DM79" s="9">
        <f t="shared" si="16"/>
        <v>0</v>
      </c>
      <c r="DN79" s="9" t="str">
        <f t="shared" si="10"/>
        <v>Não Atinge</v>
      </c>
      <c r="DO79" s="68"/>
      <c r="DP79" s="9" t="str">
        <f t="shared" si="17"/>
        <v>Não atinge</v>
      </c>
      <c r="DQ79" s="69"/>
      <c r="DR79" s="9" t="str">
        <f t="shared" si="18"/>
        <v>Atinge</v>
      </c>
      <c r="DS79" s="115"/>
      <c r="DT79" s="58"/>
      <c r="DU79" s="59"/>
      <c r="DV79" s="59"/>
      <c r="DW79" s="67"/>
      <c r="DX79" s="67"/>
      <c r="DY79" s="59"/>
      <c r="DZ79" s="67"/>
      <c r="EA79" s="59"/>
      <c r="EB79" s="59"/>
      <c r="EC79" s="59"/>
      <c r="ED79" s="59"/>
      <c r="EE79" s="59"/>
      <c r="EF79" s="67"/>
    </row>
    <row r="80" spans="1:136" s="5" customFormat="1" ht="24.95" customHeight="1">
      <c r="A80" s="9">
        <v>77</v>
      </c>
      <c r="B80" s="73" t="str">
        <f>'DADOS PESSOAIS'!B80</f>
        <v>(código)</v>
      </c>
      <c r="C80" s="58"/>
      <c r="D80" s="65"/>
      <c r="E80" s="65"/>
      <c r="F80" s="64"/>
      <c r="G80" s="59"/>
      <c r="H80" s="59"/>
      <c r="I80" s="67"/>
      <c r="J80" s="67"/>
      <c r="K80" s="59"/>
      <c r="L80" s="67"/>
      <c r="M80" s="59"/>
      <c r="N80" s="59"/>
      <c r="O80" s="59"/>
      <c r="P80" s="59"/>
      <c r="Q80" s="59"/>
      <c r="R80" s="67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67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9">
        <f t="shared" si="11"/>
        <v>0</v>
      </c>
      <c r="CG80" s="68"/>
      <c r="CH80" s="10" t="e">
        <f>IF(AND(#REF!&lt;=64,#REF!&gt;=60),IF(#REF!="M",IF(CG80&gt;=14,"Atinge","Não atinge"),IF(#REF!="F",IF(CG80&gt;=12,"Atinge","Não atinge"),"erro")),IF(AND(#REF!&lt;=69,#REF!&gt;=65),IF(#REF!="M",IF(CG80&gt;=12,"Atinge","Não atinge"),IF(#REF!="F",IF(CG80&gt;=11,"Atinge","Não atinge"),"erro")),IF(AND(#REF!&lt;=74,#REF!&gt;=70),IF(#REF!="M",IF(CG80&gt;=12,"Atinge","Não atinge"),IF(#REF!="F",IF(CG80&gt;=10,"Atinge","Não atinge"),"erro")),IF(AND(#REF!&lt;=79,#REF!&gt;=75),IF(#REF!="M",IF(CG80&gt;=11,"Atinge","Não atinge"),IF(#REF!="F",IF(CG80&gt;=10,"Atinge","Não atinge"),"erro")),IF(AND(#REF!&lt;=84,#REF!&gt;=80),IF(#REF!="M",IF(CG80&gt;=10,"Atinge","Não atinge"),IF(#REF!="F",IF(CG80&gt;=9,"Atinge","Não atinge"),"erro")),IF(AND(#REF!&lt;=89,#REF!&gt;=85),IF(#REF!="M",IF(CG80&gt;=8,"Atinge","Não atinge"),IF(#REF!="F",IF(CG80&gt;=8,"Atinge","Não atinge"),"erro")),IF(#REF!&gt;=90,IF(#REF!="M",IF(CG80&gt;=7,"Atinge","Não atinge"),IF(#REF!="F",IF(CG80&gt;=4,"Atinge","Não atinge"),"erro")),IF(AND(#REF!&lt;70,#REF!&gt;64),IF(#REF!="M",IF(CG80&lt;14,"Atinge","Não atinge"),IF(#REF!="F",IF(CG80&lt;12,"Atinge","Não atinge"),"erro")),""))))))))</f>
        <v>#REF!</v>
      </c>
      <c r="CI80" s="68"/>
      <c r="CJ80" s="10" t="e">
        <f>IF(AND(#REF!&lt;=69,#REF!&gt;=60),IF(#REF!="M",IF(CI80&lt;=8,"Atinge","Não atinge"),IF(#REF!="F",IF(CI80&lt;=8,"Atinge","Não atinge"),"erro")),IF(AND(#REF!&lt;=79,#REF!&gt;=70),IF(#REF!="M",IF(CI80&lt;=9,"Atinge","Não atinge"),IF(#REF!="F",IF(CI80&lt;=9,"Atinge","Não atinge"),"erro")),IF(#REF!&gt;=80,IF(#REF!="M",IF(CI80&lt;=10,"Atinge","Não atinge"),IF(#REF!="F",IF(CI80&lt;=11,"Atinge","Não atinge"),"erro")),"")))</f>
        <v>#REF!</v>
      </c>
      <c r="CK80" s="68"/>
      <c r="CL80" s="68"/>
      <c r="CM80" s="68"/>
      <c r="CN80" s="68"/>
      <c r="CO80" s="68"/>
      <c r="CP80" s="68"/>
      <c r="CQ80" s="68"/>
      <c r="CR80" s="9">
        <f t="shared" si="12"/>
        <v>0</v>
      </c>
      <c r="CS80" s="68"/>
      <c r="CT80" s="9" t="str">
        <f t="shared" si="13"/>
        <v>Não atinge</v>
      </c>
      <c r="CU80" s="69"/>
      <c r="CV80" s="9" t="str">
        <f t="shared" si="14"/>
        <v>Atinge</v>
      </c>
      <c r="CW80" s="115"/>
      <c r="CX80" s="70"/>
      <c r="CY80" s="70"/>
      <c r="CZ80" s="35">
        <f t="shared" si="15"/>
        <v>0</v>
      </c>
      <c r="DA80" s="58"/>
      <c r="DB80" s="68"/>
      <c r="DC80" s="10" t="e">
        <f>IF(AND(#REF!&lt;=64,#REF!&gt;=60),IF(#REF!="M",IF(DB80&gt;=14,"Atinge","Não atinge"),IF(#REF!="F",IF(DB80&gt;=12,"Atinge","Não atinge"),"erro")),IF(AND(#REF!&lt;=69,#REF!&gt;=65),IF(#REF!="M",IF(DB80&gt;=12,"Atinge","Não atinge"),IF(#REF!="F",IF(DB80&gt;=11,"Atinge","Não atinge"),"erro")),IF(AND(#REF!&lt;=74,#REF!&gt;=70),IF(#REF!="M",IF(DB80&gt;=12,"Atinge","Não atinge"),IF(#REF!="F",IF(DB80&gt;=10,"Atinge","Não atinge"),"erro")),IF(AND(#REF!&lt;=79,#REF!&gt;=75),IF(#REF!="M",IF(DB80&gt;=11,"Atinge","Não atinge"),IF(#REF!="F",IF(DB80&gt;=10,"Atinge","Não atinge"),"erro")),IF(AND(#REF!&lt;=84,#REF!&gt;=80),IF(#REF!="M",IF(DB80&gt;=10,"Atinge","Não atinge"),IF(#REF!="F",IF(DB80&gt;=9,"Atinge","Não atinge"),"erro")),IF(AND(#REF!&lt;=89,#REF!&gt;=85),IF(#REF!="M",IF(DB80&gt;=8,"Atinge","Não atinge"),IF(#REF!="F",IF(DB80&gt;=8,"Atinge","Não atinge"),"erro")),IF(#REF!&gt;=90,IF(#REF!="M",IF(DB80&gt;=7,"Atinge","Não atinge"),IF(#REF!="F",IF(DB80&gt;=4,"Atinge","Não atinge"),"erro")),IF(AND(#REF!&lt;70,#REF!&gt;64),IF(#REF!="M",IF(DB80&lt;14,"Atinge","Não atinge"),IF(#REF!="F",IF(DB80&lt;12,"Atinge","Não atinge"),"erro")),""))))))))</f>
        <v>#REF!</v>
      </c>
      <c r="DD80" s="68"/>
      <c r="DE80" s="10" t="e">
        <f>IF(AND(#REF!&lt;=69,#REF!&gt;=60),IF(#REF!="M",IF(DD80&lt;=8,"Atinge","Não atinge"),IF(#REF!="F",IF(DD80&lt;=8,"Atinge","Não atinge"),"erro")),IF(AND(#REF!&lt;=79,#REF!&gt;=70),IF(#REF!="M",IF(DD80&lt;=9,"Atinge","Não atinge"),IF(#REF!="F",IF(DD80&lt;=9,"Atinge","Não atinge"),"erro")),IF(#REF!&gt;=80,IF(#REF!="M",IF(DD80&lt;=10,"Atinge","Não atinge"),IF(#REF!="F",IF(DD80&lt;=11,"Atinge","Não atinge"),"erro")),"")))</f>
        <v>#REF!</v>
      </c>
      <c r="DF80" s="68"/>
      <c r="DG80" s="68"/>
      <c r="DH80" s="68"/>
      <c r="DI80" s="68"/>
      <c r="DJ80" s="68"/>
      <c r="DK80" s="68"/>
      <c r="DL80" s="68"/>
      <c r="DM80" s="9">
        <f t="shared" si="16"/>
        <v>0</v>
      </c>
      <c r="DN80" s="9" t="str">
        <f t="shared" si="10"/>
        <v>Não Atinge</v>
      </c>
      <c r="DO80" s="68"/>
      <c r="DP80" s="9" t="str">
        <f t="shared" si="17"/>
        <v>Não atinge</v>
      </c>
      <c r="DQ80" s="69"/>
      <c r="DR80" s="9" t="str">
        <f t="shared" si="18"/>
        <v>Atinge</v>
      </c>
      <c r="DS80" s="115"/>
      <c r="DT80" s="58"/>
      <c r="DU80" s="59"/>
      <c r="DV80" s="59"/>
      <c r="DW80" s="67"/>
      <c r="DX80" s="67"/>
      <c r="DY80" s="59"/>
      <c r="DZ80" s="67"/>
      <c r="EA80" s="59"/>
      <c r="EB80" s="59"/>
      <c r="EC80" s="59"/>
      <c r="ED80" s="59"/>
      <c r="EE80" s="59"/>
      <c r="EF80" s="67"/>
    </row>
    <row r="81" spans="1:136" s="5" customFormat="1" ht="24.95" customHeight="1">
      <c r="A81" s="9">
        <v>78</v>
      </c>
      <c r="B81" s="73" t="str">
        <f>'DADOS PESSOAIS'!B81</f>
        <v>(código)</v>
      </c>
      <c r="C81" s="58"/>
      <c r="D81" s="65"/>
      <c r="E81" s="65"/>
      <c r="F81" s="64"/>
      <c r="G81" s="59"/>
      <c r="H81" s="59"/>
      <c r="I81" s="67"/>
      <c r="J81" s="67"/>
      <c r="K81" s="59"/>
      <c r="L81" s="67"/>
      <c r="M81" s="59"/>
      <c r="N81" s="59"/>
      <c r="O81" s="59"/>
      <c r="P81" s="59"/>
      <c r="Q81" s="59"/>
      <c r="R81" s="67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67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9">
        <f t="shared" si="11"/>
        <v>0</v>
      </c>
      <c r="CG81" s="68"/>
      <c r="CH81" s="10" t="e">
        <f>IF(AND(#REF!&lt;=64,#REF!&gt;=60),IF(#REF!="M",IF(CG81&gt;=14,"Atinge","Não atinge"),IF(#REF!="F",IF(CG81&gt;=12,"Atinge","Não atinge"),"erro")),IF(AND(#REF!&lt;=69,#REF!&gt;=65),IF(#REF!="M",IF(CG81&gt;=12,"Atinge","Não atinge"),IF(#REF!="F",IF(CG81&gt;=11,"Atinge","Não atinge"),"erro")),IF(AND(#REF!&lt;=74,#REF!&gt;=70),IF(#REF!="M",IF(CG81&gt;=12,"Atinge","Não atinge"),IF(#REF!="F",IF(CG81&gt;=10,"Atinge","Não atinge"),"erro")),IF(AND(#REF!&lt;=79,#REF!&gt;=75),IF(#REF!="M",IF(CG81&gt;=11,"Atinge","Não atinge"),IF(#REF!="F",IF(CG81&gt;=10,"Atinge","Não atinge"),"erro")),IF(AND(#REF!&lt;=84,#REF!&gt;=80),IF(#REF!="M",IF(CG81&gt;=10,"Atinge","Não atinge"),IF(#REF!="F",IF(CG81&gt;=9,"Atinge","Não atinge"),"erro")),IF(AND(#REF!&lt;=89,#REF!&gt;=85),IF(#REF!="M",IF(CG81&gt;=8,"Atinge","Não atinge"),IF(#REF!="F",IF(CG81&gt;=8,"Atinge","Não atinge"),"erro")),IF(#REF!&gt;=90,IF(#REF!="M",IF(CG81&gt;=7,"Atinge","Não atinge"),IF(#REF!="F",IF(CG81&gt;=4,"Atinge","Não atinge"),"erro")),IF(AND(#REF!&lt;70,#REF!&gt;64),IF(#REF!="M",IF(CG81&lt;14,"Atinge","Não atinge"),IF(#REF!="F",IF(CG81&lt;12,"Atinge","Não atinge"),"erro")),""))))))))</f>
        <v>#REF!</v>
      </c>
      <c r="CI81" s="68"/>
      <c r="CJ81" s="10" t="e">
        <f>IF(AND(#REF!&lt;=69,#REF!&gt;=60),IF(#REF!="M",IF(CI81&lt;=8,"Atinge","Não atinge"),IF(#REF!="F",IF(CI81&lt;=8,"Atinge","Não atinge"),"erro")),IF(AND(#REF!&lt;=79,#REF!&gt;=70),IF(#REF!="M",IF(CI81&lt;=9,"Atinge","Não atinge"),IF(#REF!="F",IF(CI81&lt;=9,"Atinge","Não atinge"),"erro")),IF(#REF!&gt;=80,IF(#REF!="M",IF(CI81&lt;=10,"Atinge","Não atinge"),IF(#REF!="F",IF(CI81&lt;=11,"Atinge","Não atinge"),"erro")),"")))</f>
        <v>#REF!</v>
      </c>
      <c r="CK81" s="68"/>
      <c r="CL81" s="68"/>
      <c r="CM81" s="68"/>
      <c r="CN81" s="68"/>
      <c r="CO81" s="68"/>
      <c r="CP81" s="68"/>
      <c r="CQ81" s="68"/>
      <c r="CR81" s="9">
        <f t="shared" si="12"/>
        <v>0</v>
      </c>
      <c r="CS81" s="68"/>
      <c r="CT81" s="9" t="str">
        <f t="shared" si="13"/>
        <v>Não atinge</v>
      </c>
      <c r="CU81" s="69"/>
      <c r="CV81" s="9" t="str">
        <f t="shared" si="14"/>
        <v>Atinge</v>
      </c>
      <c r="CW81" s="115"/>
      <c r="CX81" s="70"/>
      <c r="CY81" s="70"/>
      <c r="CZ81" s="35">
        <f t="shared" si="15"/>
        <v>0</v>
      </c>
      <c r="DA81" s="58"/>
      <c r="DB81" s="68"/>
      <c r="DC81" s="10" t="e">
        <f>IF(AND(#REF!&lt;=64,#REF!&gt;=60),IF(#REF!="M",IF(DB81&gt;=14,"Atinge","Não atinge"),IF(#REF!="F",IF(DB81&gt;=12,"Atinge","Não atinge"),"erro")),IF(AND(#REF!&lt;=69,#REF!&gt;=65),IF(#REF!="M",IF(DB81&gt;=12,"Atinge","Não atinge"),IF(#REF!="F",IF(DB81&gt;=11,"Atinge","Não atinge"),"erro")),IF(AND(#REF!&lt;=74,#REF!&gt;=70),IF(#REF!="M",IF(DB81&gt;=12,"Atinge","Não atinge"),IF(#REF!="F",IF(DB81&gt;=10,"Atinge","Não atinge"),"erro")),IF(AND(#REF!&lt;=79,#REF!&gt;=75),IF(#REF!="M",IF(DB81&gt;=11,"Atinge","Não atinge"),IF(#REF!="F",IF(DB81&gt;=10,"Atinge","Não atinge"),"erro")),IF(AND(#REF!&lt;=84,#REF!&gt;=80),IF(#REF!="M",IF(DB81&gt;=10,"Atinge","Não atinge"),IF(#REF!="F",IF(DB81&gt;=9,"Atinge","Não atinge"),"erro")),IF(AND(#REF!&lt;=89,#REF!&gt;=85),IF(#REF!="M",IF(DB81&gt;=8,"Atinge","Não atinge"),IF(#REF!="F",IF(DB81&gt;=8,"Atinge","Não atinge"),"erro")),IF(#REF!&gt;=90,IF(#REF!="M",IF(DB81&gt;=7,"Atinge","Não atinge"),IF(#REF!="F",IF(DB81&gt;=4,"Atinge","Não atinge"),"erro")),IF(AND(#REF!&lt;70,#REF!&gt;64),IF(#REF!="M",IF(DB81&lt;14,"Atinge","Não atinge"),IF(#REF!="F",IF(DB81&lt;12,"Atinge","Não atinge"),"erro")),""))))))))</f>
        <v>#REF!</v>
      </c>
      <c r="DD81" s="68"/>
      <c r="DE81" s="10" t="e">
        <f>IF(AND(#REF!&lt;=69,#REF!&gt;=60),IF(#REF!="M",IF(DD81&lt;=8,"Atinge","Não atinge"),IF(#REF!="F",IF(DD81&lt;=8,"Atinge","Não atinge"),"erro")),IF(AND(#REF!&lt;=79,#REF!&gt;=70),IF(#REF!="M",IF(DD81&lt;=9,"Atinge","Não atinge"),IF(#REF!="F",IF(DD81&lt;=9,"Atinge","Não atinge"),"erro")),IF(#REF!&gt;=80,IF(#REF!="M",IF(DD81&lt;=10,"Atinge","Não atinge"),IF(#REF!="F",IF(DD81&lt;=11,"Atinge","Não atinge"),"erro")),"")))</f>
        <v>#REF!</v>
      </c>
      <c r="DF81" s="68"/>
      <c r="DG81" s="68"/>
      <c r="DH81" s="68"/>
      <c r="DI81" s="68"/>
      <c r="DJ81" s="68"/>
      <c r="DK81" s="68"/>
      <c r="DL81" s="68"/>
      <c r="DM81" s="9">
        <f t="shared" si="16"/>
        <v>0</v>
      </c>
      <c r="DN81" s="9" t="str">
        <f t="shared" si="10"/>
        <v>Não Atinge</v>
      </c>
      <c r="DO81" s="68"/>
      <c r="DP81" s="9" t="str">
        <f t="shared" si="17"/>
        <v>Não atinge</v>
      </c>
      <c r="DQ81" s="69"/>
      <c r="DR81" s="9" t="str">
        <f t="shared" si="18"/>
        <v>Atinge</v>
      </c>
      <c r="DS81" s="115"/>
      <c r="DT81" s="58"/>
      <c r="DU81" s="59"/>
      <c r="DV81" s="59"/>
      <c r="DW81" s="67"/>
      <c r="DX81" s="67"/>
      <c r="DY81" s="59"/>
      <c r="DZ81" s="67"/>
      <c r="EA81" s="59"/>
      <c r="EB81" s="59"/>
      <c r="EC81" s="59"/>
      <c r="ED81" s="59"/>
      <c r="EE81" s="59"/>
      <c r="EF81" s="67"/>
    </row>
    <row r="82" spans="1:136" s="5" customFormat="1" ht="24.95" customHeight="1">
      <c r="A82" s="9">
        <v>79</v>
      </c>
      <c r="B82" s="73" t="str">
        <f>'DADOS PESSOAIS'!B82</f>
        <v>(código)</v>
      </c>
      <c r="C82" s="58"/>
      <c r="D82" s="65"/>
      <c r="E82" s="65"/>
      <c r="F82" s="64"/>
      <c r="G82" s="59"/>
      <c r="H82" s="59"/>
      <c r="I82" s="67"/>
      <c r="J82" s="67"/>
      <c r="K82" s="59"/>
      <c r="L82" s="67"/>
      <c r="M82" s="59"/>
      <c r="N82" s="59"/>
      <c r="O82" s="59"/>
      <c r="P82" s="59"/>
      <c r="Q82" s="59"/>
      <c r="R82" s="67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67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9">
        <f t="shared" si="11"/>
        <v>0</v>
      </c>
      <c r="CG82" s="68"/>
      <c r="CH82" s="10" t="e">
        <f>IF(AND(#REF!&lt;=64,#REF!&gt;=60),IF(#REF!="M",IF(CG82&gt;=14,"Atinge","Não atinge"),IF(#REF!="F",IF(CG82&gt;=12,"Atinge","Não atinge"),"erro")),IF(AND(#REF!&lt;=69,#REF!&gt;=65),IF(#REF!="M",IF(CG82&gt;=12,"Atinge","Não atinge"),IF(#REF!="F",IF(CG82&gt;=11,"Atinge","Não atinge"),"erro")),IF(AND(#REF!&lt;=74,#REF!&gt;=70),IF(#REF!="M",IF(CG82&gt;=12,"Atinge","Não atinge"),IF(#REF!="F",IF(CG82&gt;=10,"Atinge","Não atinge"),"erro")),IF(AND(#REF!&lt;=79,#REF!&gt;=75),IF(#REF!="M",IF(CG82&gt;=11,"Atinge","Não atinge"),IF(#REF!="F",IF(CG82&gt;=10,"Atinge","Não atinge"),"erro")),IF(AND(#REF!&lt;=84,#REF!&gt;=80),IF(#REF!="M",IF(CG82&gt;=10,"Atinge","Não atinge"),IF(#REF!="F",IF(CG82&gt;=9,"Atinge","Não atinge"),"erro")),IF(AND(#REF!&lt;=89,#REF!&gt;=85),IF(#REF!="M",IF(CG82&gt;=8,"Atinge","Não atinge"),IF(#REF!="F",IF(CG82&gt;=8,"Atinge","Não atinge"),"erro")),IF(#REF!&gt;=90,IF(#REF!="M",IF(CG82&gt;=7,"Atinge","Não atinge"),IF(#REF!="F",IF(CG82&gt;=4,"Atinge","Não atinge"),"erro")),IF(AND(#REF!&lt;70,#REF!&gt;64),IF(#REF!="M",IF(CG82&lt;14,"Atinge","Não atinge"),IF(#REF!="F",IF(CG82&lt;12,"Atinge","Não atinge"),"erro")),""))))))))</f>
        <v>#REF!</v>
      </c>
      <c r="CI82" s="68"/>
      <c r="CJ82" s="10" t="e">
        <f>IF(AND(#REF!&lt;=69,#REF!&gt;=60),IF(#REF!="M",IF(CI82&lt;=8,"Atinge","Não atinge"),IF(#REF!="F",IF(CI82&lt;=8,"Atinge","Não atinge"),"erro")),IF(AND(#REF!&lt;=79,#REF!&gt;=70),IF(#REF!="M",IF(CI82&lt;=9,"Atinge","Não atinge"),IF(#REF!="F",IF(CI82&lt;=9,"Atinge","Não atinge"),"erro")),IF(#REF!&gt;=80,IF(#REF!="M",IF(CI82&lt;=10,"Atinge","Não atinge"),IF(#REF!="F",IF(CI82&lt;=11,"Atinge","Não atinge"),"erro")),"")))</f>
        <v>#REF!</v>
      </c>
      <c r="CK82" s="68"/>
      <c r="CL82" s="68"/>
      <c r="CM82" s="68"/>
      <c r="CN82" s="68"/>
      <c r="CO82" s="68"/>
      <c r="CP82" s="68"/>
      <c r="CQ82" s="68"/>
      <c r="CR82" s="9">
        <f t="shared" si="12"/>
        <v>0</v>
      </c>
      <c r="CS82" s="68"/>
      <c r="CT82" s="9" t="str">
        <f t="shared" si="13"/>
        <v>Não atinge</v>
      </c>
      <c r="CU82" s="69"/>
      <c r="CV82" s="9" t="str">
        <f t="shared" si="14"/>
        <v>Atinge</v>
      </c>
      <c r="CW82" s="115"/>
      <c r="CX82" s="70"/>
      <c r="CY82" s="70"/>
      <c r="CZ82" s="35">
        <f t="shared" si="15"/>
        <v>0</v>
      </c>
      <c r="DA82" s="58"/>
      <c r="DB82" s="68"/>
      <c r="DC82" s="10" t="e">
        <f>IF(AND(#REF!&lt;=64,#REF!&gt;=60),IF(#REF!="M",IF(DB82&gt;=14,"Atinge","Não atinge"),IF(#REF!="F",IF(DB82&gt;=12,"Atinge","Não atinge"),"erro")),IF(AND(#REF!&lt;=69,#REF!&gt;=65),IF(#REF!="M",IF(DB82&gt;=12,"Atinge","Não atinge"),IF(#REF!="F",IF(DB82&gt;=11,"Atinge","Não atinge"),"erro")),IF(AND(#REF!&lt;=74,#REF!&gt;=70),IF(#REF!="M",IF(DB82&gt;=12,"Atinge","Não atinge"),IF(#REF!="F",IF(DB82&gt;=10,"Atinge","Não atinge"),"erro")),IF(AND(#REF!&lt;=79,#REF!&gt;=75),IF(#REF!="M",IF(DB82&gt;=11,"Atinge","Não atinge"),IF(#REF!="F",IF(DB82&gt;=10,"Atinge","Não atinge"),"erro")),IF(AND(#REF!&lt;=84,#REF!&gt;=80),IF(#REF!="M",IF(DB82&gt;=10,"Atinge","Não atinge"),IF(#REF!="F",IF(DB82&gt;=9,"Atinge","Não atinge"),"erro")),IF(AND(#REF!&lt;=89,#REF!&gt;=85),IF(#REF!="M",IF(DB82&gt;=8,"Atinge","Não atinge"),IF(#REF!="F",IF(DB82&gt;=8,"Atinge","Não atinge"),"erro")),IF(#REF!&gt;=90,IF(#REF!="M",IF(DB82&gt;=7,"Atinge","Não atinge"),IF(#REF!="F",IF(DB82&gt;=4,"Atinge","Não atinge"),"erro")),IF(AND(#REF!&lt;70,#REF!&gt;64),IF(#REF!="M",IF(DB82&lt;14,"Atinge","Não atinge"),IF(#REF!="F",IF(DB82&lt;12,"Atinge","Não atinge"),"erro")),""))))))))</f>
        <v>#REF!</v>
      </c>
      <c r="DD82" s="68"/>
      <c r="DE82" s="10" t="e">
        <f>IF(AND(#REF!&lt;=69,#REF!&gt;=60),IF(#REF!="M",IF(DD82&lt;=8,"Atinge","Não atinge"),IF(#REF!="F",IF(DD82&lt;=8,"Atinge","Não atinge"),"erro")),IF(AND(#REF!&lt;=79,#REF!&gt;=70),IF(#REF!="M",IF(DD82&lt;=9,"Atinge","Não atinge"),IF(#REF!="F",IF(DD82&lt;=9,"Atinge","Não atinge"),"erro")),IF(#REF!&gt;=80,IF(#REF!="M",IF(DD82&lt;=10,"Atinge","Não atinge"),IF(#REF!="F",IF(DD82&lt;=11,"Atinge","Não atinge"),"erro")),"")))</f>
        <v>#REF!</v>
      </c>
      <c r="DF82" s="68"/>
      <c r="DG82" s="68"/>
      <c r="DH82" s="68"/>
      <c r="DI82" s="68"/>
      <c r="DJ82" s="68"/>
      <c r="DK82" s="68"/>
      <c r="DL82" s="68"/>
      <c r="DM82" s="9">
        <f t="shared" si="16"/>
        <v>0</v>
      </c>
      <c r="DN82" s="9" t="str">
        <f t="shared" si="10"/>
        <v>Não Atinge</v>
      </c>
      <c r="DO82" s="68"/>
      <c r="DP82" s="9" t="str">
        <f t="shared" si="17"/>
        <v>Não atinge</v>
      </c>
      <c r="DQ82" s="69"/>
      <c r="DR82" s="9" t="str">
        <f t="shared" si="18"/>
        <v>Atinge</v>
      </c>
      <c r="DS82" s="115"/>
      <c r="DT82" s="58"/>
      <c r="DU82" s="59"/>
      <c r="DV82" s="59"/>
      <c r="DW82" s="67"/>
      <c r="DX82" s="67"/>
      <c r="DY82" s="59"/>
      <c r="DZ82" s="67"/>
      <c r="EA82" s="59"/>
      <c r="EB82" s="59"/>
      <c r="EC82" s="59"/>
      <c r="ED82" s="59"/>
      <c r="EE82" s="59"/>
      <c r="EF82" s="67"/>
    </row>
    <row r="83" spans="1:136" s="5" customFormat="1" ht="24.95" customHeight="1">
      <c r="A83" s="9">
        <v>80</v>
      </c>
      <c r="B83" s="73" t="str">
        <f>'DADOS PESSOAIS'!B83</f>
        <v>(código)</v>
      </c>
      <c r="C83" s="58"/>
      <c r="D83" s="65"/>
      <c r="E83" s="65"/>
      <c r="F83" s="64"/>
      <c r="G83" s="59"/>
      <c r="H83" s="59"/>
      <c r="I83" s="67"/>
      <c r="J83" s="67"/>
      <c r="K83" s="59"/>
      <c r="L83" s="67"/>
      <c r="M83" s="59"/>
      <c r="N83" s="59"/>
      <c r="O83" s="59"/>
      <c r="P83" s="59"/>
      <c r="Q83" s="59"/>
      <c r="R83" s="67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67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9">
        <f t="shared" si="11"/>
        <v>0</v>
      </c>
      <c r="CG83" s="68"/>
      <c r="CH83" s="10" t="e">
        <f>IF(AND(#REF!&lt;=64,#REF!&gt;=60),IF(#REF!="M",IF(CG83&gt;=14,"Atinge","Não atinge"),IF(#REF!="F",IF(CG83&gt;=12,"Atinge","Não atinge"),"erro")),IF(AND(#REF!&lt;=69,#REF!&gt;=65),IF(#REF!="M",IF(CG83&gt;=12,"Atinge","Não atinge"),IF(#REF!="F",IF(CG83&gt;=11,"Atinge","Não atinge"),"erro")),IF(AND(#REF!&lt;=74,#REF!&gt;=70),IF(#REF!="M",IF(CG83&gt;=12,"Atinge","Não atinge"),IF(#REF!="F",IF(CG83&gt;=10,"Atinge","Não atinge"),"erro")),IF(AND(#REF!&lt;=79,#REF!&gt;=75),IF(#REF!="M",IF(CG83&gt;=11,"Atinge","Não atinge"),IF(#REF!="F",IF(CG83&gt;=10,"Atinge","Não atinge"),"erro")),IF(AND(#REF!&lt;=84,#REF!&gt;=80),IF(#REF!="M",IF(CG83&gt;=10,"Atinge","Não atinge"),IF(#REF!="F",IF(CG83&gt;=9,"Atinge","Não atinge"),"erro")),IF(AND(#REF!&lt;=89,#REF!&gt;=85),IF(#REF!="M",IF(CG83&gt;=8,"Atinge","Não atinge"),IF(#REF!="F",IF(CG83&gt;=8,"Atinge","Não atinge"),"erro")),IF(#REF!&gt;=90,IF(#REF!="M",IF(CG83&gt;=7,"Atinge","Não atinge"),IF(#REF!="F",IF(CG83&gt;=4,"Atinge","Não atinge"),"erro")),IF(AND(#REF!&lt;70,#REF!&gt;64),IF(#REF!="M",IF(CG83&lt;14,"Atinge","Não atinge"),IF(#REF!="F",IF(CG83&lt;12,"Atinge","Não atinge"),"erro")),""))))))))</f>
        <v>#REF!</v>
      </c>
      <c r="CI83" s="68"/>
      <c r="CJ83" s="10" t="e">
        <f>IF(AND(#REF!&lt;=69,#REF!&gt;=60),IF(#REF!="M",IF(CI83&lt;=8,"Atinge","Não atinge"),IF(#REF!="F",IF(CI83&lt;=8,"Atinge","Não atinge"),"erro")),IF(AND(#REF!&lt;=79,#REF!&gt;=70),IF(#REF!="M",IF(CI83&lt;=9,"Atinge","Não atinge"),IF(#REF!="F",IF(CI83&lt;=9,"Atinge","Não atinge"),"erro")),IF(#REF!&gt;=80,IF(#REF!="M",IF(CI83&lt;=10,"Atinge","Não atinge"),IF(#REF!="F",IF(CI83&lt;=11,"Atinge","Não atinge"),"erro")),"")))</f>
        <v>#REF!</v>
      </c>
      <c r="CK83" s="68"/>
      <c r="CL83" s="68"/>
      <c r="CM83" s="68"/>
      <c r="CN83" s="68"/>
      <c r="CO83" s="68"/>
      <c r="CP83" s="68"/>
      <c r="CQ83" s="68"/>
      <c r="CR83" s="9">
        <f t="shared" si="12"/>
        <v>0</v>
      </c>
      <c r="CS83" s="68"/>
      <c r="CT83" s="9" t="str">
        <f t="shared" si="13"/>
        <v>Não atinge</v>
      </c>
      <c r="CU83" s="69"/>
      <c r="CV83" s="9" t="str">
        <f t="shared" si="14"/>
        <v>Atinge</v>
      </c>
      <c r="CW83" s="115"/>
      <c r="CX83" s="70"/>
      <c r="CY83" s="70"/>
      <c r="CZ83" s="35">
        <f t="shared" si="15"/>
        <v>0</v>
      </c>
      <c r="DA83" s="58"/>
      <c r="DB83" s="68"/>
      <c r="DC83" s="10" t="e">
        <f>IF(AND(#REF!&lt;=64,#REF!&gt;=60),IF(#REF!="M",IF(DB83&gt;=14,"Atinge","Não atinge"),IF(#REF!="F",IF(DB83&gt;=12,"Atinge","Não atinge"),"erro")),IF(AND(#REF!&lt;=69,#REF!&gt;=65),IF(#REF!="M",IF(DB83&gt;=12,"Atinge","Não atinge"),IF(#REF!="F",IF(DB83&gt;=11,"Atinge","Não atinge"),"erro")),IF(AND(#REF!&lt;=74,#REF!&gt;=70),IF(#REF!="M",IF(DB83&gt;=12,"Atinge","Não atinge"),IF(#REF!="F",IF(DB83&gt;=10,"Atinge","Não atinge"),"erro")),IF(AND(#REF!&lt;=79,#REF!&gt;=75),IF(#REF!="M",IF(DB83&gt;=11,"Atinge","Não atinge"),IF(#REF!="F",IF(DB83&gt;=10,"Atinge","Não atinge"),"erro")),IF(AND(#REF!&lt;=84,#REF!&gt;=80),IF(#REF!="M",IF(DB83&gt;=10,"Atinge","Não atinge"),IF(#REF!="F",IF(DB83&gt;=9,"Atinge","Não atinge"),"erro")),IF(AND(#REF!&lt;=89,#REF!&gt;=85),IF(#REF!="M",IF(DB83&gt;=8,"Atinge","Não atinge"),IF(#REF!="F",IF(DB83&gt;=8,"Atinge","Não atinge"),"erro")),IF(#REF!&gt;=90,IF(#REF!="M",IF(DB83&gt;=7,"Atinge","Não atinge"),IF(#REF!="F",IF(DB83&gt;=4,"Atinge","Não atinge"),"erro")),IF(AND(#REF!&lt;70,#REF!&gt;64),IF(#REF!="M",IF(DB83&lt;14,"Atinge","Não atinge"),IF(#REF!="F",IF(DB83&lt;12,"Atinge","Não atinge"),"erro")),""))))))))</f>
        <v>#REF!</v>
      </c>
      <c r="DD83" s="68"/>
      <c r="DE83" s="10" t="e">
        <f>IF(AND(#REF!&lt;=69,#REF!&gt;=60),IF(#REF!="M",IF(DD83&lt;=8,"Atinge","Não atinge"),IF(#REF!="F",IF(DD83&lt;=8,"Atinge","Não atinge"),"erro")),IF(AND(#REF!&lt;=79,#REF!&gt;=70),IF(#REF!="M",IF(DD83&lt;=9,"Atinge","Não atinge"),IF(#REF!="F",IF(DD83&lt;=9,"Atinge","Não atinge"),"erro")),IF(#REF!&gt;=80,IF(#REF!="M",IF(DD83&lt;=10,"Atinge","Não atinge"),IF(#REF!="F",IF(DD83&lt;=11,"Atinge","Não atinge"),"erro")),"")))</f>
        <v>#REF!</v>
      </c>
      <c r="DF83" s="68"/>
      <c r="DG83" s="68"/>
      <c r="DH83" s="68"/>
      <c r="DI83" s="68"/>
      <c r="DJ83" s="68"/>
      <c r="DK83" s="68"/>
      <c r="DL83" s="68"/>
      <c r="DM83" s="9">
        <f t="shared" si="16"/>
        <v>0</v>
      </c>
      <c r="DN83" s="9" t="str">
        <f t="shared" si="10"/>
        <v>Não Atinge</v>
      </c>
      <c r="DO83" s="68"/>
      <c r="DP83" s="9" t="str">
        <f t="shared" si="17"/>
        <v>Não atinge</v>
      </c>
      <c r="DQ83" s="69"/>
      <c r="DR83" s="9" t="str">
        <f t="shared" si="18"/>
        <v>Atinge</v>
      </c>
      <c r="DS83" s="115"/>
      <c r="DT83" s="58"/>
      <c r="DU83" s="59"/>
      <c r="DV83" s="59"/>
      <c r="DW83" s="67"/>
      <c r="DX83" s="67"/>
      <c r="DY83" s="59"/>
      <c r="DZ83" s="67"/>
      <c r="EA83" s="59"/>
      <c r="EB83" s="59"/>
      <c r="EC83" s="59"/>
      <c r="ED83" s="59"/>
      <c r="EE83" s="59"/>
      <c r="EF83" s="67"/>
    </row>
    <row r="84" spans="1:136" s="5" customFormat="1" ht="24.95" customHeight="1">
      <c r="A84" s="9">
        <v>81</v>
      </c>
      <c r="B84" s="73" t="str">
        <f>'DADOS PESSOAIS'!B84</f>
        <v>(código)</v>
      </c>
      <c r="C84" s="58"/>
      <c r="D84" s="65"/>
      <c r="E84" s="65"/>
      <c r="F84" s="64"/>
      <c r="G84" s="59"/>
      <c r="H84" s="59"/>
      <c r="I84" s="67"/>
      <c r="J84" s="67"/>
      <c r="K84" s="59"/>
      <c r="L84" s="67"/>
      <c r="M84" s="59"/>
      <c r="N84" s="59"/>
      <c r="O84" s="59"/>
      <c r="P84" s="59"/>
      <c r="Q84" s="59"/>
      <c r="R84" s="67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67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9">
        <f t="shared" si="11"/>
        <v>0</v>
      </c>
      <c r="CG84" s="68"/>
      <c r="CH84" s="10" t="e">
        <f>IF(AND(#REF!&lt;=64,#REF!&gt;=60),IF(#REF!="M",IF(CG84&gt;=14,"Atinge","Não atinge"),IF(#REF!="F",IF(CG84&gt;=12,"Atinge","Não atinge"),"erro")),IF(AND(#REF!&lt;=69,#REF!&gt;=65),IF(#REF!="M",IF(CG84&gt;=12,"Atinge","Não atinge"),IF(#REF!="F",IF(CG84&gt;=11,"Atinge","Não atinge"),"erro")),IF(AND(#REF!&lt;=74,#REF!&gt;=70),IF(#REF!="M",IF(CG84&gt;=12,"Atinge","Não atinge"),IF(#REF!="F",IF(CG84&gt;=10,"Atinge","Não atinge"),"erro")),IF(AND(#REF!&lt;=79,#REF!&gt;=75),IF(#REF!="M",IF(CG84&gt;=11,"Atinge","Não atinge"),IF(#REF!="F",IF(CG84&gt;=10,"Atinge","Não atinge"),"erro")),IF(AND(#REF!&lt;=84,#REF!&gt;=80),IF(#REF!="M",IF(CG84&gt;=10,"Atinge","Não atinge"),IF(#REF!="F",IF(CG84&gt;=9,"Atinge","Não atinge"),"erro")),IF(AND(#REF!&lt;=89,#REF!&gt;=85),IF(#REF!="M",IF(CG84&gt;=8,"Atinge","Não atinge"),IF(#REF!="F",IF(CG84&gt;=8,"Atinge","Não atinge"),"erro")),IF(#REF!&gt;=90,IF(#REF!="M",IF(CG84&gt;=7,"Atinge","Não atinge"),IF(#REF!="F",IF(CG84&gt;=4,"Atinge","Não atinge"),"erro")),IF(AND(#REF!&lt;70,#REF!&gt;64),IF(#REF!="M",IF(CG84&lt;14,"Atinge","Não atinge"),IF(#REF!="F",IF(CG84&lt;12,"Atinge","Não atinge"),"erro")),""))))))))</f>
        <v>#REF!</v>
      </c>
      <c r="CI84" s="68"/>
      <c r="CJ84" s="10" t="e">
        <f>IF(AND(#REF!&lt;=69,#REF!&gt;=60),IF(#REF!="M",IF(CI84&lt;=8,"Atinge","Não atinge"),IF(#REF!="F",IF(CI84&lt;=8,"Atinge","Não atinge"),"erro")),IF(AND(#REF!&lt;=79,#REF!&gt;=70),IF(#REF!="M",IF(CI84&lt;=9,"Atinge","Não atinge"),IF(#REF!="F",IF(CI84&lt;=9,"Atinge","Não atinge"),"erro")),IF(#REF!&gt;=80,IF(#REF!="M",IF(CI84&lt;=10,"Atinge","Não atinge"),IF(#REF!="F",IF(CI84&lt;=11,"Atinge","Não atinge"),"erro")),"")))</f>
        <v>#REF!</v>
      </c>
      <c r="CK84" s="68"/>
      <c r="CL84" s="68"/>
      <c r="CM84" s="68"/>
      <c r="CN84" s="68"/>
      <c r="CO84" s="68"/>
      <c r="CP84" s="68"/>
      <c r="CQ84" s="68"/>
      <c r="CR84" s="9">
        <f t="shared" si="12"/>
        <v>0</v>
      </c>
      <c r="CS84" s="68"/>
      <c r="CT84" s="9" t="str">
        <f t="shared" si="13"/>
        <v>Não atinge</v>
      </c>
      <c r="CU84" s="69"/>
      <c r="CV84" s="9" t="str">
        <f t="shared" si="14"/>
        <v>Atinge</v>
      </c>
      <c r="CW84" s="115"/>
      <c r="CX84" s="70"/>
      <c r="CY84" s="70"/>
      <c r="CZ84" s="35">
        <f t="shared" si="15"/>
        <v>0</v>
      </c>
      <c r="DA84" s="58"/>
      <c r="DB84" s="68"/>
      <c r="DC84" s="10" t="e">
        <f>IF(AND(#REF!&lt;=64,#REF!&gt;=60),IF(#REF!="M",IF(DB84&gt;=14,"Atinge","Não atinge"),IF(#REF!="F",IF(DB84&gt;=12,"Atinge","Não atinge"),"erro")),IF(AND(#REF!&lt;=69,#REF!&gt;=65),IF(#REF!="M",IF(DB84&gt;=12,"Atinge","Não atinge"),IF(#REF!="F",IF(DB84&gt;=11,"Atinge","Não atinge"),"erro")),IF(AND(#REF!&lt;=74,#REF!&gt;=70),IF(#REF!="M",IF(DB84&gt;=12,"Atinge","Não atinge"),IF(#REF!="F",IF(DB84&gt;=10,"Atinge","Não atinge"),"erro")),IF(AND(#REF!&lt;=79,#REF!&gt;=75),IF(#REF!="M",IF(DB84&gt;=11,"Atinge","Não atinge"),IF(#REF!="F",IF(DB84&gt;=10,"Atinge","Não atinge"),"erro")),IF(AND(#REF!&lt;=84,#REF!&gt;=80),IF(#REF!="M",IF(DB84&gt;=10,"Atinge","Não atinge"),IF(#REF!="F",IF(DB84&gt;=9,"Atinge","Não atinge"),"erro")),IF(AND(#REF!&lt;=89,#REF!&gt;=85),IF(#REF!="M",IF(DB84&gt;=8,"Atinge","Não atinge"),IF(#REF!="F",IF(DB84&gt;=8,"Atinge","Não atinge"),"erro")),IF(#REF!&gt;=90,IF(#REF!="M",IF(DB84&gt;=7,"Atinge","Não atinge"),IF(#REF!="F",IF(DB84&gt;=4,"Atinge","Não atinge"),"erro")),IF(AND(#REF!&lt;70,#REF!&gt;64),IF(#REF!="M",IF(DB84&lt;14,"Atinge","Não atinge"),IF(#REF!="F",IF(DB84&lt;12,"Atinge","Não atinge"),"erro")),""))))))))</f>
        <v>#REF!</v>
      </c>
      <c r="DD84" s="68"/>
      <c r="DE84" s="10" t="e">
        <f>IF(AND(#REF!&lt;=69,#REF!&gt;=60),IF(#REF!="M",IF(DD84&lt;=8,"Atinge","Não atinge"),IF(#REF!="F",IF(DD84&lt;=8,"Atinge","Não atinge"),"erro")),IF(AND(#REF!&lt;=79,#REF!&gt;=70),IF(#REF!="M",IF(DD84&lt;=9,"Atinge","Não atinge"),IF(#REF!="F",IF(DD84&lt;=9,"Atinge","Não atinge"),"erro")),IF(#REF!&gt;=80,IF(#REF!="M",IF(DD84&lt;=10,"Atinge","Não atinge"),IF(#REF!="F",IF(DD84&lt;=11,"Atinge","Não atinge"),"erro")),"")))</f>
        <v>#REF!</v>
      </c>
      <c r="DF84" s="68"/>
      <c r="DG84" s="68"/>
      <c r="DH84" s="68"/>
      <c r="DI84" s="68"/>
      <c r="DJ84" s="68"/>
      <c r="DK84" s="68"/>
      <c r="DL84" s="68"/>
      <c r="DM84" s="9">
        <f t="shared" si="16"/>
        <v>0</v>
      </c>
      <c r="DN84" s="9" t="str">
        <f t="shared" si="10"/>
        <v>Não Atinge</v>
      </c>
      <c r="DO84" s="68"/>
      <c r="DP84" s="9" t="str">
        <f t="shared" si="17"/>
        <v>Não atinge</v>
      </c>
      <c r="DQ84" s="69"/>
      <c r="DR84" s="9" t="str">
        <f t="shared" si="18"/>
        <v>Atinge</v>
      </c>
      <c r="DS84" s="115"/>
      <c r="DT84" s="58"/>
      <c r="DU84" s="59"/>
      <c r="DV84" s="59"/>
      <c r="DW84" s="67"/>
      <c r="DX84" s="67"/>
      <c r="DY84" s="59"/>
      <c r="DZ84" s="67"/>
      <c r="EA84" s="59"/>
      <c r="EB84" s="59"/>
      <c r="EC84" s="59"/>
      <c r="ED84" s="59"/>
      <c r="EE84" s="59"/>
      <c r="EF84" s="67"/>
    </row>
    <row r="85" spans="1:136" s="5" customFormat="1" ht="24.95" customHeight="1">
      <c r="A85" s="9">
        <v>82</v>
      </c>
      <c r="B85" s="73" t="str">
        <f>'DADOS PESSOAIS'!B85</f>
        <v>(código)</v>
      </c>
      <c r="C85" s="58"/>
      <c r="D85" s="65"/>
      <c r="E85" s="65"/>
      <c r="F85" s="64"/>
      <c r="G85" s="59"/>
      <c r="H85" s="59"/>
      <c r="I85" s="67"/>
      <c r="J85" s="67"/>
      <c r="K85" s="59"/>
      <c r="L85" s="67"/>
      <c r="M85" s="59"/>
      <c r="N85" s="59"/>
      <c r="O85" s="59"/>
      <c r="P85" s="59"/>
      <c r="Q85" s="59"/>
      <c r="R85" s="67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67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9">
        <f t="shared" si="11"/>
        <v>0</v>
      </c>
      <c r="CG85" s="68"/>
      <c r="CH85" s="10" t="e">
        <f>IF(AND(#REF!&lt;=64,#REF!&gt;=60),IF(#REF!="M",IF(CG85&gt;=14,"Atinge","Não atinge"),IF(#REF!="F",IF(CG85&gt;=12,"Atinge","Não atinge"),"erro")),IF(AND(#REF!&lt;=69,#REF!&gt;=65),IF(#REF!="M",IF(CG85&gt;=12,"Atinge","Não atinge"),IF(#REF!="F",IF(CG85&gt;=11,"Atinge","Não atinge"),"erro")),IF(AND(#REF!&lt;=74,#REF!&gt;=70),IF(#REF!="M",IF(CG85&gt;=12,"Atinge","Não atinge"),IF(#REF!="F",IF(CG85&gt;=10,"Atinge","Não atinge"),"erro")),IF(AND(#REF!&lt;=79,#REF!&gt;=75),IF(#REF!="M",IF(CG85&gt;=11,"Atinge","Não atinge"),IF(#REF!="F",IF(CG85&gt;=10,"Atinge","Não atinge"),"erro")),IF(AND(#REF!&lt;=84,#REF!&gt;=80),IF(#REF!="M",IF(CG85&gt;=10,"Atinge","Não atinge"),IF(#REF!="F",IF(CG85&gt;=9,"Atinge","Não atinge"),"erro")),IF(AND(#REF!&lt;=89,#REF!&gt;=85),IF(#REF!="M",IF(CG85&gt;=8,"Atinge","Não atinge"),IF(#REF!="F",IF(CG85&gt;=8,"Atinge","Não atinge"),"erro")),IF(#REF!&gt;=90,IF(#REF!="M",IF(CG85&gt;=7,"Atinge","Não atinge"),IF(#REF!="F",IF(CG85&gt;=4,"Atinge","Não atinge"),"erro")),IF(AND(#REF!&lt;70,#REF!&gt;64),IF(#REF!="M",IF(CG85&lt;14,"Atinge","Não atinge"),IF(#REF!="F",IF(CG85&lt;12,"Atinge","Não atinge"),"erro")),""))))))))</f>
        <v>#REF!</v>
      </c>
      <c r="CI85" s="68"/>
      <c r="CJ85" s="10" t="e">
        <f>IF(AND(#REF!&lt;=69,#REF!&gt;=60),IF(#REF!="M",IF(CI85&lt;=8,"Atinge","Não atinge"),IF(#REF!="F",IF(CI85&lt;=8,"Atinge","Não atinge"),"erro")),IF(AND(#REF!&lt;=79,#REF!&gt;=70),IF(#REF!="M",IF(CI85&lt;=9,"Atinge","Não atinge"),IF(#REF!="F",IF(CI85&lt;=9,"Atinge","Não atinge"),"erro")),IF(#REF!&gt;=80,IF(#REF!="M",IF(CI85&lt;=10,"Atinge","Não atinge"),IF(#REF!="F",IF(CI85&lt;=11,"Atinge","Não atinge"),"erro")),"")))</f>
        <v>#REF!</v>
      </c>
      <c r="CK85" s="68"/>
      <c r="CL85" s="68"/>
      <c r="CM85" s="68"/>
      <c r="CN85" s="68"/>
      <c r="CO85" s="68"/>
      <c r="CP85" s="68"/>
      <c r="CQ85" s="68"/>
      <c r="CR85" s="9">
        <f t="shared" si="12"/>
        <v>0</v>
      </c>
      <c r="CS85" s="68"/>
      <c r="CT85" s="9" t="str">
        <f t="shared" si="13"/>
        <v>Não atinge</v>
      </c>
      <c r="CU85" s="69"/>
      <c r="CV85" s="9" t="str">
        <f t="shared" si="14"/>
        <v>Atinge</v>
      </c>
      <c r="CW85" s="115"/>
      <c r="CX85" s="70"/>
      <c r="CY85" s="70"/>
      <c r="CZ85" s="35">
        <f t="shared" si="15"/>
        <v>0</v>
      </c>
      <c r="DA85" s="58"/>
      <c r="DB85" s="68"/>
      <c r="DC85" s="10" t="e">
        <f>IF(AND(#REF!&lt;=64,#REF!&gt;=60),IF(#REF!="M",IF(DB85&gt;=14,"Atinge","Não atinge"),IF(#REF!="F",IF(DB85&gt;=12,"Atinge","Não atinge"),"erro")),IF(AND(#REF!&lt;=69,#REF!&gt;=65),IF(#REF!="M",IF(DB85&gt;=12,"Atinge","Não atinge"),IF(#REF!="F",IF(DB85&gt;=11,"Atinge","Não atinge"),"erro")),IF(AND(#REF!&lt;=74,#REF!&gt;=70),IF(#REF!="M",IF(DB85&gt;=12,"Atinge","Não atinge"),IF(#REF!="F",IF(DB85&gt;=10,"Atinge","Não atinge"),"erro")),IF(AND(#REF!&lt;=79,#REF!&gt;=75),IF(#REF!="M",IF(DB85&gt;=11,"Atinge","Não atinge"),IF(#REF!="F",IF(DB85&gt;=10,"Atinge","Não atinge"),"erro")),IF(AND(#REF!&lt;=84,#REF!&gt;=80),IF(#REF!="M",IF(DB85&gt;=10,"Atinge","Não atinge"),IF(#REF!="F",IF(DB85&gt;=9,"Atinge","Não atinge"),"erro")),IF(AND(#REF!&lt;=89,#REF!&gt;=85),IF(#REF!="M",IF(DB85&gt;=8,"Atinge","Não atinge"),IF(#REF!="F",IF(DB85&gt;=8,"Atinge","Não atinge"),"erro")),IF(#REF!&gt;=90,IF(#REF!="M",IF(DB85&gt;=7,"Atinge","Não atinge"),IF(#REF!="F",IF(DB85&gt;=4,"Atinge","Não atinge"),"erro")),IF(AND(#REF!&lt;70,#REF!&gt;64),IF(#REF!="M",IF(DB85&lt;14,"Atinge","Não atinge"),IF(#REF!="F",IF(DB85&lt;12,"Atinge","Não atinge"),"erro")),""))))))))</f>
        <v>#REF!</v>
      </c>
      <c r="DD85" s="68"/>
      <c r="DE85" s="10" t="e">
        <f>IF(AND(#REF!&lt;=69,#REF!&gt;=60),IF(#REF!="M",IF(DD85&lt;=8,"Atinge","Não atinge"),IF(#REF!="F",IF(DD85&lt;=8,"Atinge","Não atinge"),"erro")),IF(AND(#REF!&lt;=79,#REF!&gt;=70),IF(#REF!="M",IF(DD85&lt;=9,"Atinge","Não atinge"),IF(#REF!="F",IF(DD85&lt;=9,"Atinge","Não atinge"),"erro")),IF(#REF!&gt;=80,IF(#REF!="M",IF(DD85&lt;=10,"Atinge","Não atinge"),IF(#REF!="F",IF(DD85&lt;=11,"Atinge","Não atinge"),"erro")),"")))</f>
        <v>#REF!</v>
      </c>
      <c r="DF85" s="68"/>
      <c r="DG85" s="68"/>
      <c r="DH85" s="68"/>
      <c r="DI85" s="68"/>
      <c r="DJ85" s="68"/>
      <c r="DK85" s="68"/>
      <c r="DL85" s="68"/>
      <c r="DM85" s="9">
        <f t="shared" si="16"/>
        <v>0</v>
      </c>
      <c r="DN85" s="9" t="str">
        <f t="shared" si="10"/>
        <v>Não Atinge</v>
      </c>
      <c r="DO85" s="68"/>
      <c r="DP85" s="9" t="str">
        <f t="shared" si="17"/>
        <v>Não atinge</v>
      </c>
      <c r="DQ85" s="69"/>
      <c r="DR85" s="9" t="str">
        <f t="shared" si="18"/>
        <v>Atinge</v>
      </c>
      <c r="DS85" s="115"/>
      <c r="DT85" s="58"/>
      <c r="DU85" s="59"/>
      <c r="DV85" s="59"/>
      <c r="DW85" s="67"/>
      <c r="DX85" s="67"/>
      <c r="DY85" s="59"/>
      <c r="DZ85" s="67"/>
      <c r="EA85" s="59"/>
      <c r="EB85" s="59"/>
      <c r="EC85" s="59"/>
      <c r="ED85" s="59"/>
      <c r="EE85" s="59"/>
      <c r="EF85" s="67"/>
    </row>
    <row r="86" spans="1:136" s="5" customFormat="1" ht="24.95" customHeight="1">
      <c r="A86" s="9">
        <v>83</v>
      </c>
      <c r="B86" s="73" t="str">
        <f>'DADOS PESSOAIS'!B86</f>
        <v>(código)</v>
      </c>
      <c r="C86" s="58"/>
      <c r="D86" s="65"/>
      <c r="E86" s="65"/>
      <c r="F86" s="64"/>
      <c r="G86" s="59"/>
      <c r="H86" s="59"/>
      <c r="I86" s="67"/>
      <c r="J86" s="67"/>
      <c r="K86" s="59"/>
      <c r="L86" s="67"/>
      <c r="M86" s="59"/>
      <c r="N86" s="59"/>
      <c r="O86" s="59"/>
      <c r="P86" s="59"/>
      <c r="Q86" s="59"/>
      <c r="R86" s="67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67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9">
        <f t="shared" si="11"/>
        <v>0</v>
      </c>
      <c r="CG86" s="68"/>
      <c r="CH86" s="10" t="e">
        <f>IF(AND(#REF!&lt;=64,#REF!&gt;=60),IF(#REF!="M",IF(CG86&gt;=14,"Atinge","Não atinge"),IF(#REF!="F",IF(CG86&gt;=12,"Atinge","Não atinge"),"erro")),IF(AND(#REF!&lt;=69,#REF!&gt;=65),IF(#REF!="M",IF(CG86&gt;=12,"Atinge","Não atinge"),IF(#REF!="F",IF(CG86&gt;=11,"Atinge","Não atinge"),"erro")),IF(AND(#REF!&lt;=74,#REF!&gt;=70),IF(#REF!="M",IF(CG86&gt;=12,"Atinge","Não atinge"),IF(#REF!="F",IF(CG86&gt;=10,"Atinge","Não atinge"),"erro")),IF(AND(#REF!&lt;=79,#REF!&gt;=75),IF(#REF!="M",IF(CG86&gt;=11,"Atinge","Não atinge"),IF(#REF!="F",IF(CG86&gt;=10,"Atinge","Não atinge"),"erro")),IF(AND(#REF!&lt;=84,#REF!&gt;=80),IF(#REF!="M",IF(CG86&gt;=10,"Atinge","Não atinge"),IF(#REF!="F",IF(CG86&gt;=9,"Atinge","Não atinge"),"erro")),IF(AND(#REF!&lt;=89,#REF!&gt;=85),IF(#REF!="M",IF(CG86&gt;=8,"Atinge","Não atinge"),IF(#REF!="F",IF(CG86&gt;=8,"Atinge","Não atinge"),"erro")),IF(#REF!&gt;=90,IF(#REF!="M",IF(CG86&gt;=7,"Atinge","Não atinge"),IF(#REF!="F",IF(CG86&gt;=4,"Atinge","Não atinge"),"erro")),IF(AND(#REF!&lt;70,#REF!&gt;64),IF(#REF!="M",IF(CG86&lt;14,"Atinge","Não atinge"),IF(#REF!="F",IF(CG86&lt;12,"Atinge","Não atinge"),"erro")),""))))))))</f>
        <v>#REF!</v>
      </c>
      <c r="CI86" s="68"/>
      <c r="CJ86" s="10" t="e">
        <f>IF(AND(#REF!&lt;=69,#REF!&gt;=60),IF(#REF!="M",IF(CI86&lt;=8,"Atinge","Não atinge"),IF(#REF!="F",IF(CI86&lt;=8,"Atinge","Não atinge"),"erro")),IF(AND(#REF!&lt;=79,#REF!&gt;=70),IF(#REF!="M",IF(CI86&lt;=9,"Atinge","Não atinge"),IF(#REF!="F",IF(CI86&lt;=9,"Atinge","Não atinge"),"erro")),IF(#REF!&gt;=80,IF(#REF!="M",IF(CI86&lt;=10,"Atinge","Não atinge"),IF(#REF!="F",IF(CI86&lt;=11,"Atinge","Não atinge"),"erro")),"")))</f>
        <v>#REF!</v>
      </c>
      <c r="CK86" s="68"/>
      <c r="CL86" s="68"/>
      <c r="CM86" s="68"/>
      <c r="CN86" s="68"/>
      <c r="CO86" s="68"/>
      <c r="CP86" s="68"/>
      <c r="CQ86" s="68"/>
      <c r="CR86" s="9">
        <f t="shared" si="12"/>
        <v>0</v>
      </c>
      <c r="CS86" s="68"/>
      <c r="CT86" s="9" t="str">
        <f t="shared" si="13"/>
        <v>Não atinge</v>
      </c>
      <c r="CU86" s="69"/>
      <c r="CV86" s="9" t="str">
        <f t="shared" si="14"/>
        <v>Atinge</v>
      </c>
      <c r="CW86" s="115"/>
      <c r="CX86" s="70"/>
      <c r="CY86" s="70"/>
      <c r="CZ86" s="35">
        <f t="shared" si="15"/>
        <v>0</v>
      </c>
      <c r="DA86" s="58"/>
      <c r="DB86" s="68"/>
      <c r="DC86" s="10" t="e">
        <f>IF(AND(#REF!&lt;=64,#REF!&gt;=60),IF(#REF!="M",IF(DB86&gt;=14,"Atinge","Não atinge"),IF(#REF!="F",IF(DB86&gt;=12,"Atinge","Não atinge"),"erro")),IF(AND(#REF!&lt;=69,#REF!&gt;=65),IF(#REF!="M",IF(DB86&gt;=12,"Atinge","Não atinge"),IF(#REF!="F",IF(DB86&gt;=11,"Atinge","Não atinge"),"erro")),IF(AND(#REF!&lt;=74,#REF!&gt;=70),IF(#REF!="M",IF(DB86&gt;=12,"Atinge","Não atinge"),IF(#REF!="F",IF(DB86&gt;=10,"Atinge","Não atinge"),"erro")),IF(AND(#REF!&lt;=79,#REF!&gt;=75),IF(#REF!="M",IF(DB86&gt;=11,"Atinge","Não atinge"),IF(#REF!="F",IF(DB86&gt;=10,"Atinge","Não atinge"),"erro")),IF(AND(#REF!&lt;=84,#REF!&gt;=80),IF(#REF!="M",IF(DB86&gt;=10,"Atinge","Não atinge"),IF(#REF!="F",IF(DB86&gt;=9,"Atinge","Não atinge"),"erro")),IF(AND(#REF!&lt;=89,#REF!&gt;=85),IF(#REF!="M",IF(DB86&gt;=8,"Atinge","Não atinge"),IF(#REF!="F",IF(DB86&gt;=8,"Atinge","Não atinge"),"erro")),IF(#REF!&gt;=90,IF(#REF!="M",IF(DB86&gt;=7,"Atinge","Não atinge"),IF(#REF!="F",IF(DB86&gt;=4,"Atinge","Não atinge"),"erro")),IF(AND(#REF!&lt;70,#REF!&gt;64),IF(#REF!="M",IF(DB86&lt;14,"Atinge","Não atinge"),IF(#REF!="F",IF(DB86&lt;12,"Atinge","Não atinge"),"erro")),""))))))))</f>
        <v>#REF!</v>
      </c>
      <c r="DD86" s="68"/>
      <c r="DE86" s="10" t="e">
        <f>IF(AND(#REF!&lt;=69,#REF!&gt;=60),IF(#REF!="M",IF(DD86&lt;=8,"Atinge","Não atinge"),IF(#REF!="F",IF(DD86&lt;=8,"Atinge","Não atinge"),"erro")),IF(AND(#REF!&lt;=79,#REF!&gt;=70),IF(#REF!="M",IF(DD86&lt;=9,"Atinge","Não atinge"),IF(#REF!="F",IF(DD86&lt;=9,"Atinge","Não atinge"),"erro")),IF(#REF!&gt;=80,IF(#REF!="M",IF(DD86&lt;=10,"Atinge","Não atinge"),IF(#REF!="F",IF(DD86&lt;=11,"Atinge","Não atinge"),"erro")),"")))</f>
        <v>#REF!</v>
      </c>
      <c r="DF86" s="68"/>
      <c r="DG86" s="68"/>
      <c r="DH86" s="68"/>
      <c r="DI86" s="68"/>
      <c r="DJ86" s="68"/>
      <c r="DK86" s="68"/>
      <c r="DL86" s="68"/>
      <c r="DM86" s="9">
        <f t="shared" si="16"/>
        <v>0</v>
      </c>
      <c r="DN86" s="9" t="str">
        <f t="shared" si="10"/>
        <v>Não Atinge</v>
      </c>
      <c r="DO86" s="68"/>
      <c r="DP86" s="9" t="str">
        <f t="shared" si="17"/>
        <v>Não atinge</v>
      </c>
      <c r="DQ86" s="69"/>
      <c r="DR86" s="9" t="str">
        <f t="shared" si="18"/>
        <v>Atinge</v>
      </c>
      <c r="DS86" s="115"/>
      <c r="DT86" s="58"/>
      <c r="DU86" s="59"/>
      <c r="DV86" s="59"/>
      <c r="DW86" s="67"/>
      <c r="DX86" s="67"/>
      <c r="DY86" s="59"/>
      <c r="DZ86" s="67"/>
      <c r="EA86" s="59"/>
      <c r="EB86" s="59"/>
      <c r="EC86" s="59"/>
      <c r="ED86" s="59"/>
      <c r="EE86" s="59"/>
      <c r="EF86" s="67"/>
    </row>
    <row r="87" spans="1:136" s="5" customFormat="1" ht="24.95" customHeight="1">
      <c r="A87" s="9">
        <v>84</v>
      </c>
      <c r="B87" s="73" t="str">
        <f>'DADOS PESSOAIS'!B87</f>
        <v>(código)</v>
      </c>
      <c r="C87" s="58"/>
      <c r="D87" s="65"/>
      <c r="E87" s="65"/>
      <c r="F87" s="64"/>
      <c r="G87" s="59"/>
      <c r="H87" s="59"/>
      <c r="I87" s="67"/>
      <c r="J87" s="67"/>
      <c r="K87" s="59"/>
      <c r="L87" s="67"/>
      <c r="M87" s="59"/>
      <c r="N87" s="59"/>
      <c r="O87" s="59"/>
      <c r="P87" s="59"/>
      <c r="Q87" s="59"/>
      <c r="R87" s="67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67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9">
        <f t="shared" si="11"/>
        <v>0</v>
      </c>
      <c r="CG87" s="68"/>
      <c r="CH87" s="10" t="e">
        <f>IF(AND(#REF!&lt;=64,#REF!&gt;=60),IF(#REF!="M",IF(CG87&gt;=14,"Atinge","Não atinge"),IF(#REF!="F",IF(CG87&gt;=12,"Atinge","Não atinge"),"erro")),IF(AND(#REF!&lt;=69,#REF!&gt;=65),IF(#REF!="M",IF(CG87&gt;=12,"Atinge","Não atinge"),IF(#REF!="F",IF(CG87&gt;=11,"Atinge","Não atinge"),"erro")),IF(AND(#REF!&lt;=74,#REF!&gt;=70),IF(#REF!="M",IF(CG87&gt;=12,"Atinge","Não atinge"),IF(#REF!="F",IF(CG87&gt;=10,"Atinge","Não atinge"),"erro")),IF(AND(#REF!&lt;=79,#REF!&gt;=75),IF(#REF!="M",IF(CG87&gt;=11,"Atinge","Não atinge"),IF(#REF!="F",IF(CG87&gt;=10,"Atinge","Não atinge"),"erro")),IF(AND(#REF!&lt;=84,#REF!&gt;=80),IF(#REF!="M",IF(CG87&gt;=10,"Atinge","Não atinge"),IF(#REF!="F",IF(CG87&gt;=9,"Atinge","Não atinge"),"erro")),IF(AND(#REF!&lt;=89,#REF!&gt;=85),IF(#REF!="M",IF(CG87&gt;=8,"Atinge","Não atinge"),IF(#REF!="F",IF(CG87&gt;=8,"Atinge","Não atinge"),"erro")),IF(#REF!&gt;=90,IF(#REF!="M",IF(CG87&gt;=7,"Atinge","Não atinge"),IF(#REF!="F",IF(CG87&gt;=4,"Atinge","Não atinge"),"erro")),IF(AND(#REF!&lt;70,#REF!&gt;64),IF(#REF!="M",IF(CG87&lt;14,"Atinge","Não atinge"),IF(#REF!="F",IF(CG87&lt;12,"Atinge","Não atinge"),"erro")),""))))))))</f>
        <v>#REF!</v>
      </c>
      <c r="CI87" s="68"/>
      <c r="CJ87" s="10" t="e">
        <f>IF(AND(#REF!&lt;=69,#REF!&gt;=60),IF(#REF!="M",IF(CI87&lt;=8,"Atinge","Não atinge"),IF(#REF!="F",IF(CI87&lt;=8,"Atinge","Não atinge"),"erro")),IF(AND(#REF!&lt;=79,#REF!&gt;=70),IF(#REF!="M",IF(CI87&lt;=9,"Atinge","Não atinge"),IF(#REF!="F",IF(CI87&lt;=9,"Atinge","Não atinge"),"erro")),IF(#REF!&gt;=80,IF(#REF!="M",IF(CI87&lt;=10,"Atinge","Não atinge"),IF(#REF!="F",IF(CI87&lt;=11,"Atinge","Não atinge"),"erro")),"")))</f>
        <v>#REF!</v>
      </c>
      <c r="CK87" s="68"/>
      <c r="CL87" s="68"/>
      <c r="CM87" s="68"/>
      <c r="CN87" s="68"/>
      <c r="CO87" s="68"/>
      <c r="CP87" s="68"/>
      <c r="CQ87" s="68"/>
      <c r="CR87" s="9">
        <f t="shared" si="12"/>
        <v>0</v>
      </c>
      <c r="CS87" s="68"/>
      <c r="CT87" s="9" t="str">
        <f t="shared" si="13"/>
        <v>Não atinge</v>
      </c>
      <c r="CU87" s="69"/>
      <c r="CV87" s="9" t="str">
        <f t="shared" si="14"/>
        <v>Atinge</v>
      </c>
      <c r="CW87" s="115"/>
      <c r="CX87" s="70"/>
      <c r="CY87" s="70"/>
      <c r="CZ87" s="35">
        <f t="shared" si="15"/>
        <v>0</v>
      </c>
      <c r="DA87" s="58"/>
      <c r="DB87" s="68"/>
      <c r="DC87" s="10" t="e">
        <f>IF(AND(#REF!&lt;=64,#REF!&gt;=60),IF(#REF!="M",IF(DB87&gt;=14,"Atinge","Não atinge"),IF(#REF!="F",IF(DB87&gt;=12,"Atinge","Não atinge"),"erro")),IF(AND(#REF!&lt;=69,#REF!&gt;=65),IF(#REF!="M",IF(DB87&gt;=12,"Atinge","Não atinge"),IF(#REF!="F",IF(DB87&gt;=11,"Atinge","Não atinge"),"erro")),IF(AND(#REF!&lt;=74,#REF!&gt;=70),IF(#REF!="M",IF(DB87&gt;=12,"Atinge","Não atinge"),IF(#REF!="F",IF(DB87&gt;=10,"Atinge","Não atinge"),"erro")),IF(AND(#REF!&lt;=79,#REF!&gt;=75),IF(#REF!="M",IF(DB87&gt;=11,"Atinge","Não atinge"),IF(#REF!="F",IF(DB87&gt;=10,"Atinge","Não atinge"),"erro")),IF(AND(#REF!&lt;=84,#REF!&gt;=80),IF(#REF!="M",IF(DB87&gt;=10,"Atinge","Não atinge"),IF(#REF!="F",IF(DB87&gt;=9,"Atinge","Não atinge"),"erro")),IF(AND(#REF!&lt;=89,#REF!&gt;=85),IF(#REF!="M",IF(DB87&gt;=8,"Atinge","Não atinge"),IF(#REF!="F",IF(DB87&gt;=8,"Atinge","Não atinge"),"erro")),IF(#REF!&gt;=90,IF(#REF!="M",IF(DB87&gt;=7,"Atinge","Não atinge"),IF(#REF!="F",IF(DB87&gt;=4,"Atinge","Não atinge"),"erro")),IF(AND(#REF!&lt;70,#REF!&gt;64),IF(#REF!="M",IF(DB87&lt;14,"Atinge","Não atinge"),IF(#REF!="F",IF(DB87&lt;12,"Atinge","Não atinge"),"erro")),""))))))))</f>
        <v>#REF!</v>
      </c>
      <c r="DD87" s="68"/>
      <c r="DE87" s="10" t="e">
        <f>IF(AND(#REF!&lt;=69,#REF!&gt;=60),IF(#REF!="M",IF(DD87&lt;=8,"Atinge","Não atinge"),IF(#REF!="F",IF(DD87&lt;=8,"Atinge","Não atinge"),"erro")),IF(AND(#REF!&lt;=79,#REF!&gt;=70),IF(#REF!="M",IF(DD87&lt;=9,"Atinge","Não atinge"),IF(#REF!="F",IF(DD87&lt;=9,"Atinge","Não atinge"),"erro")),IF(#REF!&gt;=80,IF(#REF!="M",IF(DD87&lt;=10,"Atinge","Não atinge"),IF(#REF!="F",IF(DD87&lt;=11,"Atinge","Não atinge"),"erro")),"")))</f>
        <v>#REF!</v>
      </c>
      <c r="DF87" s="68"/>
      <c r="DG87" s="68"/>
      <c r="DH87" s="68"/>
      <c r="DI87" s="68"/>
      <c r="DJ87" s="68"/>
      <c r="DK87" s="68"/>
      <c r="DL87" s="68"/>
      <c r="DM87" s="9">
        <f t="shared" si="16"/>
        <v>0</v>
      </c>
      <c r="DN87" s="9" t="str">
        <f t="shared" si="10"/>
        <v>Não Atinge</v>
      </c>
      <c r="DO87" s="68"/>
      <c r="DP87" s="9" t="str">
        <f t="shared" si="17"/>
        <v>Não atinge</v>
      </c>
      <c r="DQ87" s="69"/>
      <c r="DR87" s="9" t="str">
        <f t="shared" si="18"/>
        <v>Atinge</v>
      </c>
      <c r="DS87" s="115"/>
      <c r="DT87" s="58"/>
      <c r="DU87" s="59"/>
      <c r="DV87" s="59"/>
      <c r="DW87" s="67"/>
      <c r="DX87" s="67"/>
      <c r="DY87" s="59"/>
      <c r="DZ87" s="67"/>
      <c r="EA87" s="59"/>
      <c r="EB87" s="59"/>
      <c r="EC87" s="59"/>
      <c r="ED87" s="59"/>
      <c r="EE87" s="59"/>
      <c r="EF87" s="67"/>
    </row>
    <row r="88" spans="1:136" s="5" customFormat="1" ht="24.95" customHeight="1">
      <c r="A88" s="9">
        <v>85</v>
      </c>
      <c r="B88" s="73" t="str">
        <f>'DADOS PESSOAIS'!B88</f>
        <v>(código)</v>
      </c>
      <c r="C88" s="58"/>
      <c r="D88" s="65"/>
      <c r="E88" s="65"/>
      <c r="F88" s="64"/>
      <c r="G88" s="59"/>
      <c r="H88" s="59"/>
      <c r="I88" s="67"/>
      <c r="J88" s="67"/>
      <c r="K88" s="59"/>
      <c r="L88" s="67"/>
      <c r="M88" s="59"/>
      <c r="N88" s="59"/>
      <c r="O88" s="59"/>
      <c r="P88" s="59"/>
      <c r="Q88" s="59"/>
      <c r="R88" s="67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67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9">
        <f t="shared" si="11"/>
        <v>0</v>
      </c>
      <c r="CG88" s="68"/>
      <c r="CH88" s="10" t="e">
        <f>IF(AND(#REF!&lt;=64,#REF!&gt;=60),IF(#REF!="M",IF(CG88&gt;=14,"Atinge","Não atinge"),IF(#REF!="F",IF(CG88&gt;=12,"Atinge","Não atinge"),"erro")),IF(AND(#REF!&lt;=69,#REF!&gt;=65),IF(#REF!="M",IF(CG88&gt;=12,"Atinge","Não atinge"),IF(#REF!="F",IF(CG88&gt;=11,"Atinge","Não atinge"),"erro")),IF(AND(#REF!&lt;=74,#REF!&gt;=70),IF(#REF!="M",IF(CG88&gt;=12,"Atinge","Não atinge"),IF(#REF!="F",IF(CG88&gt;=10,"Atinge","Não atinge"),"erro")),IF(AND(#REF!&lt;=79,#REF!&gt;=75),IF(#REF!="M",IF(CG88&gt;=11,"Atinge","Não atinge"),IF(#REF!="F",IF(CG88&gt;=10,"Atinge","Não atinge"),"erro")),IF(AND(#REF!&lt;=84,#REF!&gt;=80),IF(#REF!="M",IF(CG88&gt;=10,"Atinge","Não atinge"),IF(#REF!="F",IF(CG88&gt;=9,"Atinge","Não atinge"),"erro")),IF(AND(#REF!&lt;=89,#REF!&gt;=85),IF(#REF!="M",IF(CG88&gt;=8,"Atinge","Não atinge"),IF(#REF!="F",IF(CG88&gt;=8,"Atinge","Não atinge"),"erro")),IF(#REF!&gt;=90,IF(#REF!="M",IF(CG88&gt;=7,"Atinge","Não atinge"),IF(#REF!="F",IF(CG88&gt;=4,"Atinge","Não atinge"),"erro")),IF(AND(#REF!&lt;70,#REF!&gt;64),IF(#REF!="M",IF(CG88&lt;14,"Atinge","Não atinge"),IF(#REF!="F",IF(CG88&lt;12,"Atinge","Não atinge"),"erro")),""))))))))</f>
        <v>#REF!</v>
      </c>
      <c r="CI88" s="68"/>
      <c r="CJ88" s="10" t="e">
        <f>IF(AND(#REF!&lt;=69,#REF!&gt;=60),IF(#REF!="M",IF(CI88&lt;=8,"Atinge","Não atinge"),IF(#REF!="F",IF(CI88&lt;=8,"Atinge","Não atinge"),"erro")),IF(AND(#REF!&lt;=79,#REF!&gt;=70),IF(#REF!="M",IF(CI88&lt;=9,"Atinge","Não atinge"),IF(#REF!="F",IF(CI88&lt;=9,"Atinge","Não atinge"),"erro")),IF(#REF!&gt;=80,IF(#REF!="M",IF(CI88&lt;=10,"Atinge","Não atinge"),IF(#REF!="F",IF(CI88&lt;=11,"Atinge","Não atinge"),"erro")),"")))</f>
        <v>#REF!</v>
      </c>
      <c r="CK88" s="68"/>
      <c r="CL88" s="68"/>
      <c r="CM88" s="68"/>
      <c r="CN88" s="68"/>
      <c r="CO88" s="68"/>
      <c r="CP88" s="68"/>
      <c r="CQ88" s="68"/>
      <c r="CR88" s="9">
        <f t="shared" si="12"/>
        <v>0</v>
      </c>
      <c r="CS88" s="68"/>
      <c r="CT88" s="9" t="str">
        <f t="shared" si="13"/>
        <v>Não atinge</v>
      </c>
      <c r="CU88" s="69"/>
      <c r="CV88" s="9" t="str">
        <f t="shared" si="14"/>
        <v>Atinge</v>
      </c>
      <c r="CW88" s="115"/>
      <c r="CX88" s="70"/>
      <c r="CY88" s="70"/>
      <c r="CZ88" s="35">
        <f t="shared" si="15"/>
        <v>0</v>
      </c>
      <c r="DA88" s="58"/>
      <c r="DB88" s="68"/>
      <c r="DC88" s="10" t="e">
        <f>IF(AND(#REF!&lt;=64,#REF!&gt;=60),IF(#REF!="M",IF(DB88&gt;=14,"Atinge","Não atinge"),IF(#REF!="F",IF(DB88&gt;=12,"Atinge","Não atinge"),"erro")),IF(AND(#REF!&lt;=69,#REF!&gt;=65),IF(#REF!="M",IF(DB88&gt;=12,"Atinge","Não atinge"),IF(#REF!="F",IF(DB88&gt;=11,"Atinge","Não atinge"),"erro")),IF(AND(#REF!&lt;=74,#REF!&gt;=70),IF(#REF!="M",IF(DB88&gt;=12,"Atinge","Não atinge"),IF(#REF!="F",IF(DB88&gt;=10,"Atinge","Não atinge"),"erro")),IF(AND(#REF!&lt;=79,#REF!&gt;=75),IF(#REF!="M",IF(DB88&gt;=11,"Atinge","Não atinge"),IF(#REF!="F",IF(DB88&gt;=10,"Atinge","Não atinge"),"erro")),IF(AND(#REF!&lt;=84,#REF!&gt;=80),IF(#REF!="M",IF(DB88&gt;=10,"Atinge","Não atinge"),IF(#REF!="F",IF(DB88&gt;=9,"Atinge","Não atinge"),"erro")),IF(AND(#REF!&lt;=89,#REF!&gt;=85),IF(#REF!="M",IF(DB88&gt;=8,"Atinge","Não atinge"),IF(#REF!="F",IF(DB88&gt;=8,"Atinge","Não atinge"),"erro")),IF(#REF!&gt;=90,IF(#REF!="M",IF(DB88&gt;=7,"Atinge","Não atinge"),IF(#REF!="F",IF(DB88&gt;=4,"Atinge","Não atinge"),"erro")),IF(AND(#REF!&lt;70,#REF!&gt;64),IF(#REF!="M",IF(DB88&lt;14,"Atinge","Não atinge"),IF(#REF!="F",IF(DB88&lt;12,"Atinge","Não atinge"),"erro")),""))))))))</f>
        <v>#REF!</v>
      </c>
      <c r="DD88" s="68"/>
      <c r="DE88" s="10" t="e">
        <f>IF(AND(#REF!&lt;=69,#REF!&gt;=60),IF(#REF!="M",IF(DD88&lt;=8,"Atinge","Não atinge"),IF(#REF!="F",IF(DD88&lt;=8,"Atinge","Não atinge"),"erro")),IF(AND(#REF!&lt;=79,#REF!&gt;=70),IF(#REF!="M",IF(DD88&lt;=9,"Atinge","Não atinge"),IF(#REF!="F",IF(DD88&lt;=9,"Atinge","Não atinge"),"erro")),IF(#REF!&gt;=80,IF(#REF!="M",IF(DD88&lt;=10,"Atinge","Não atinge"),IF(#REF!="F",IF(DD88&lt;=11,"Atinge","Não atinge"),"erro")),"")))</f>
        <v>#REF!</v>
      </c>
      <c r="DF88" s="68"/>
      <c r="DG88" s="68"/>
      <c r="DH88" s="68"/>
      <c r="DI88" s="68"/>
      <c r="DJ88" s="68"/>
      <c r="DK88" s="68"/>
      <c r="DL88" s="68"/>
      <c r="DM88" s="9">
        <f t="shared" si="16"/>
        <v>0</v>
      </c>
      <c r="DN88" s="9" t="str">
        <f t="shared" si="10"/>
        <v>Não Atinge</v>
      </c>
      <c r="DO88" s="68"/>
      <c r="DP88" s="9" t="str">
        <f t="shared" si="17"/>
        <v>Não atinge</v>
      </c>
      <c r="DQ88" s="69"/>
      <c r="DR88" s="9" t="str">
        <f t="shared" si="18"/>
        <v>Atinge</v>
      </c>
      <c r="DS88" s="115"/>
      <c r="DT88" s="58"/>
      <c r="DU88" s="59"/>
      <c r="DV88" s="59"/>
      <c r="DW88" s="67"/>
      <c r="DX88" s="67"/>
      <c r="DY88" s="59"/>
      <c r="DZ88" s="67"/>
      <c r="EA88" s="59"/>
      <c r="EB88" s="59"/>
      <c r="EC88" s="59"/>
      <c r="ED88" s="59"/>
      <c r="EE88" s="59"/>
      <c r="EF88" s="67"/>
    </row>
    <row r="89" spans="1:136" s="5" customFormat="1" ht="24.95" customHeight="1">
      <c r="A89" s="9">
        <v>86</v>
      </c>
      <c r="B89" s="73" t="str">
        <f>'DADOS PESSOAIS'!B89</f>
        <v>(código)</v>
      </c>
      <c r="C89" s="58"/>
      <c r="D89" s="65"/>
      <c r="E89" s="65"/>
      <c r="F89" s="64"/>
      <c r="G89" s="59"/>
      <c r="H89" s="59"/>
      <c r="I89" s="67"/>
      <c r="J89" s="67"/>
      <c r="K89" s="59"/>
      <c r="L89" s="67"/>
      <c r="M89" s="59"/>
      <c r="N89" s="59"/>
      <c r="O89" s="59"/>
      <c r="P89" s="59"/>
      <c r="Q89" s="59"/>
      <c r="R89" s="67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67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9">
        <f t="shared" si="11"/>
        <v>0</v>
      </c>
      <c r="CG89" s="68"/>
      <c r="CH89" s="10" t="e">
        <f>IF(AND(#REF!&lt;=64,#REF!&gt;=60),IF(#REF!="M",IF(CG89&gt;=14,"Atinge","Não atinge"),IF(#REF!="F",IF(CG89&gt;=12,"Atinge","Não atinge"),"erro")),IF(AND(#REF!&lt;=69,#REF!&gt;=65),IF(#REF!="M",IF(CG89&gt;=12,"Atinge","Não atinge"),IF(#REF!="F",IF(CG89&gt;=11,"Atinge","Não atinge"),"erro")),IF(AND(#REF!&lt;=74,#REF!&gt;=70),IF(#REF!="M",IF(CG89&gt;=12,"Atinge","Não atinge"),IF(#REF!="F",IF(CG89&gt;=10,"Atinge","Não atinge"),"erro")),IF(AND(#REF!&lt;=79,#REF!&gt;=75),IF(#REF!="M",IF(CG89&gt;=11,"Atinge","Não atinge"),IF(#REF!="F",IF(CG89&gt;=10,"Atinge","Não atinge"),"erro")),IF(AND(#REF!&lt;=84,#REF!&gt;=80),IF(#REF!="M",IF(CG89&gt;=10,"Atinge","Não atinge"),IF(#REF!="F",IF(CG89&gt;=9,"Atinge","Não atinge"),"erro")),IF(AND(#REF!&lt;=89,#REF!&gt;=85),IF(#REF!="M",IF(CG89&gt;=8,"Atinge","Não atinge"),IF(#REF!="F",IF(CG89&gt;=8,"Atinge","Não atinge"),"erro")),IF(#REF!&gt;=90,IF(#REF!="M",IF(CG89&gt;=7,"Atinge","Não atinge"),IF(#REF!="F",IF(CG89&gt;=4,"Atinge","Não atinge"),"erro")),IF(AND(#REF!&lt;70,#REF!&gt;64),IF(#REF!="M",IF(CG89&lt;14,"Atinge","Não atinge"),IF(#REF!="F",IF(CG89&lt;12,"Atinge","Não atinge"),"erro")),""))))))))</f>
        <v>#REF!</v>
      </c>
      <c r="CI89" s="68"/>
      <c r="CJ89" s="10" t="e">
        <f>IF(AND(#REF!&lt;=69,#REF!&gt;=60),IF(#REF!="M",IF(CI89&lt;=8,"Atinge","Não atinge"),IF(#REF!="F",IF(CI89&lt;=8,"Atinge","Não atinge"),"erro")),IF(AND(#REF!&lt;=79,#REF!&gt;=70),IF(#REF!="M",IF(CI89&lt;=9,"Atinge","Não atinge"),IF(#REF!="F",IF(CI89&lt;=9,"Atinge","Não atinge"),"erro")),IF(#REF!&gt;=80,IF(#REF!="M",IF(CI89&lt;=10,"Atinge","Não atinge"),IF(#REF!="F",IF(CI89&lt;=11,"Atinge","Não atinge"),"erro")),"")))</f>
        <v>#REF!</v>
      </c>
      <c r="CK89" s="68"/>
      <c r="CL89" s="68"/>
      <c r="CM89" s="68"/>
      <c r="CN89" s="68"/>
      <c r="CO89" s="68"/>
      <c r="CP89" s="68"/>
      <c r="CQ89" s="68"/>
      <c r="CR89" s="9">
        <f t="shared" si="12"/>
        <v>0</v>
      </c>
      <c r="CS89" s="68"/>
      <c r="CT89" s="9" t="str">
        <f t="shared" si="13"/>
        <v>Não atinge</v>
      </c>
      <c r="CU89" s="69"/>
      <c r="CV89" s="9" t="str">
        <f t="shared" si="14"/>
        <v>Atinge</v>
      </c>
      <c r="CW89" s="115"/>
      <c r="CX89" s="70"/>
      <c r="CY89" s="70"/>
      <c r="CZ89" s="35">
        <f t="shared" si="15"/>
        <v>0</v>
      </c>
      <c r="DA89" s="58"/>
      <c r="DB89" s="68"/>
      <c r="DC89" s="10" t="e">
        <f>IF(AND(#REF!&lt;=64,#REF!&gt;=60),IF(#REF!="M",IF(DB89&gt;=14,"Atinge","Não atinge"),IF(#REF!="F",IF(DB89&gt;=12,"Atinge","Não atinge"),"erro")),IF(AND(#REF!&lt;=69,#REF!&gt;=65),IF(#REF!="M",IF(DB89&gt;=12,"Atinge","Não atinge"),IF(#REF!="F",IF(DB89&gt;=11,"Atinge","Não atinge"),"erro")),IF(AND(#REF!&lt;=74,#REF!&gt;=70),IF(#REF!="M",IF(DB89&gt;=12,"Atinge","Não atinge"),IF(#REF!="F",IF(DB89&gt;=10,"Atinge","Não atinge"),"erro")),IF(AND(#REF!&lt;=79,#REF!&gt;=75),IF(#REF!="M",IF(DB89&gt;=11,"Atinge","Não atinge"),IF(#REF!="F",IF(DB89&gt;=10,"Atinge","Não atinge"),"erro")),IF(AND(#REF!&lt;=84,#REF!&gt;=80),IF(#REF!="M",IF(DB89&gt;=10,"Atinge","Não atinge"),IF(#REF!="F",IF(DB89&gt;=9,"Atinge","Não atinge"),"erro")),IF(AND(#REF!&lt;=89,#REF!&gt;=85),IF(#REF!="M",IF(DB89&gt;=8,"Atinge","Não atinge"),IF(#REF!="F",IF(DB89&gt;=8,"Atinge","Não atinge"),"erro")),IF(#REF!&gt;=90,IF(#REF!="M",IF(DB89&gt;=7,"Atinge","Não atinge"),IF(#REF!="F",IF(DB89&gt;=4,"Atinge","Não atinge"),"erro")),IF(AND(#REF!&lt;70,#REF!&gt;64),IF(#REF!="M",IF(DB89&lt;14,"Atinge","Não atinge"),IF(#REF!="F",IF(DB89&lt;12,"Atinge","Não atinge"),"erro")),""))))))))</f>
        <v>#REF!</v>
      </c>
      <c r="DD89" s="68"/>
      <c r="DE89" s="10" t="e">
        <f>IF(AND(#REF!&lt;=69,#REF!&gt;=60),IF(#REF!="M",IF(DD89&lt;=8,"Atinge","Não atinge"),IF(#REF!="F",IF(DD89&lt;=8,"Atinge","Não atinge"),"erro")),IF(AND(#REF!&lt;=79,#REF!&gt;=70),IF(#REF!="M",IF(DD89&lt;=9,"Atinge","Não atinge"),IF(#REF!="F",IF(DD89&lt;=9,"Atinge","Não atinge"),"erro")),IF(#REF!&gt;=80,IF(#REF!="M",IF(DD89&lt;=10,"Atinge","Não atinge"),IF(#REF!="F",IF(DD89&lt;=11,"Atinge","Não atinge"),"erro")),"")))</f>
        <v>#REF!</v>
      </c>
      <c r="DF89" s="68"/>
      <c r="DG89" s="68"/>
      <c r="DH89" s="68"/>
      <c r="DI89" s="68"/>
      <c r="DJ89" s="68"/>
      <c r="DK89" s="68"/>
      <c r="DL89" s="68"/>
      <c r="DM89" s="9">
        <f t="shared" si="16"/>
        <v>0</v>
      </c>
      <c r="DN89" s="9" t="str">
        <f t="shared" si="10"/>
        <v>Não Atinge</v>
      </c>
      <c r="DO89" s="68"/>
      <c r="DP89" s="9" t="str">
        <f t="shared" si="17"/>
        <v>Não atinge</v>
      </c>
      <c r="DQ89" s="69"/>
      <c r="DR89" s="9" t="str">
        <f t="shared" si="18"/>
        <v>Atinge</v>
      </c>
      <c r="DS89" s="115"/>
      <c r="DT89" s="58"/>
      <c r="DU89" s="59"/>
      <c r="DV89" s="59"/>
      <c r="DW89" s="67"/>
      <c r="DX89" s="67"/>
      <c r="DY89" s="59"/>
      <c r="DZ89" s="67"/>
      <c r="EA89" s="59"/>
      <c r="EB89" s="59"/>
      <c r="EC89" s="59"/>
      <c r="ED89" s="59"/>
      <c r="EE89" s="59"/>
      <c r="EF89" s="67"/>
    </row>
    <row r="90" spans="1:136" s="5" customFormat="1" ht="24.95" customHeight="1">
      <c r="A90" s="9">
        <v>87</v>
      </c>
      <c r="B90" s="73" t="str">
        <f>'DADOS PESSOAIS'!B90</f>
        <v>(código)</v>
      </c>
      <c r="C90" s="58"/>
      <c r="D90" s="65"/>
      <c r="E90" s="65"/>
      <c r="F90" s="64"/>
      <c r="G90" s="59"/>
      <c r="H90" s="59"/>
      <c r="I90" s="67"/>
      <c r="J90" s="67"/>
      <c r="K90" s="59"/>
      <c r="L90" s="67"/>
      <c r="M90" s="59"/>
      <c r="N90" s="59"/>
      <c r="O90" s="59"/>
      <c r="P90" s="59"/>
      <c r="Q90" s="59"/>
      <c r="R90" s="67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67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9">
        <f t="shared" si="11"/>
        <v>0</v>
      </c>
      <c r="CG90" s="68"/>
      <c r="CH90" s="10" t="e">
        <f>IF(AND(#REF!&lt;=64,#REF!&gt;=60),IF(#REF!="M",IF(CG90&gt;=14,"Atinge","Não atinge"),IF(#REF!="F",IF(CG90&gt;=12,"Atinge","Não atinge"),"erro")),IF(AND(#REF!&lt;=69,#REF!&gt;=65),IF(#REF!="M",IF(CG90&gt;=12,"Atinge","Não atinge"),IF(#REF!="F",IF(CG90&gt;=11,"Atinge","Não atinge"),"erro")),IF(AND(#REF!&lt;=74,#REF!&gt;=70),IF(#REF!="M",IF(CG90&gt;=12,"Atinge","Não atinge"),IF(#REF!="F",IF(CG90&gt;=10,"Atinge","Não atinge"),"erro")),IF(AND(#REF!&lt;=79,#REF!&gt;=75),IF(#REF!="M",IF(CG90&gt;=11,"Atinge","Não atinge"),IF(#REF!="F",IF(CG90&gt;=10,"Atinge","Não atinge"),"erro")),IF(AND(#REF!&lt;=84,#REF!&gt;=80),IF(#REF!="M",IF(CG90&gt;=10,"Atinge","Não atinge"),IF(#REF!="F",IF(CG90&gt;=9,"Atinge","Não atinge"),"erro")),IF(AND(#REF!&lt;=89,#REF!&gt;=85),IF(#REF!="M",IF(CG90&gt;=8,"Atinge","Não atinge"),IF(#REF!="F",IF(CG90&gt;=8,"Atinge","Não atinge"),"erro")),IF(#REF!&gt;=90,IF(#REF!="M",IF(CG90&gt;=7,"Atinge","Não atinge"),IF(#REF!="F",IF(CG90&gt;=4,"Atinge","Não atinge"),"erro")),IF(AND(#REF!&lt;70,#REF!&gt;64),IF(#REF!="M",IF(CG90&lt;14,"Atinge","Não atinge"),IF(#REF!="F",IF(CG90&lt;12,"Atinge","Não atinge"),"erro")),""))))))))</f>
        <v>#REF!</v>
      </c>
      <c r="CI90" s="68"/>
      <c r="CJ90" s="10" t="e">
        <f>IF(AND(#REF!&lt;=69,#REF!&gt;=60),IF(#REF!="M",IF(CI90&lt;=8,"Atinge","Não atinge"),IF(#REF!="F",IF(CI90&lt;=8,"Atinge","Não atinge"),"erro")),IF(AND(#REF!&lt;=79,#REF!&gt;=70),IF(#REF!="M",IF(CI90&lt;=9,"Atinge","Não atinge"),IF(#REF!="F",IF(CI90&lt;=9,"Atinge","Não atinge"),"erro")),IF(#REF!&gt;=80,IF(#REF!="M",IF(CI90&lt;=10,"Atinge","Não atinge"),IF(#REF!="F",IF(CI90&lt;=11,"Atinge","Não atinge"),"erro")),"")))</f>
        <v>#REF!</v>
      </c>
      <c r="CK90" s="68"/>
      <c r="CL90" s="68"/>
      <c r="CM90" s="68"/>
      <c r="CN90" s="68"/>
      <c r="CO90" s="68"/>
      <c r="CP90" s="68"/>
      <c r="CQ90" s="68"/>
      <c r="CR90" s="9">
        <f t="shared" si="12"/>
        <v>0</v>
      </c>
      <c r="CS90" s="68"/>
      <c r="CT90" s="9" t="str">
        <f t="shared" si="13"/>
        <v>Não atinge</v>
      </c>
      <c r="CU90" s="69"/>
      <c r="CV90" s="9" t="str">
        <f t="shared" si="14"/>
        <v>Atinge</v>
      </c>
      <c r="CW90" s="115"/>
      <c r="CX90" s="70"/>
      <c r="CY90" s="70"/>
      <c r="CZ90" s="35">
        <f t="shared" si="15"/>
        <v>0</v>
      </c>
      <c r="DA90" s="58"/>
      <c r="DB90" s="68"/>
      <c r="DC90" s="10" t="e">
        <f>IF(AND(#REF!&lt;=64,#REF!&gt;=60),IF(#REF!="M",IF(DB90&gt;=14,"Atinge","Não atinge"),IF(#REF!="F",IF(DB90&gt;=12,"Atinge","Não atinge"),"erro")),IF(AND(#REF!&lt;=69,#REF!&gt;=65),IF(#REF!="M",IF(DB90&gt;=12,"Atinge","Não atinge"),IF(#REF!="F",IF(DB90&gt;=11,"Atinge","Não atinge"),"erro")),IF(AND(#REF!&lt;=74,#REF!&gt;=70),IF(#REF!="M",IF(DB90&gt;=12,"Atinge","Não atinge"),IF(#REF!="F",IF(DB90&gt;=10,"Atinge","Não atinge"),"erro")),IF(AND(#REF!&lt;=79,#REF!&gt;=75),IF(#REF!="M",IF(DB90&gt;=11,"Atinge","Não atinge"),IF(#REF!="F",IF(DB90&gt;=10,"Atinge","Não atinge"),"erro")),IF(AND(#REF!&lt;=84,#REF!&gt;=80),IF(#REF!="M",IF(DB90&gt;=10,"Atinge","Não atinge"),IF(#REF!="F",IF(DB90&gt;=9,"Atinge","Não atinge"),"erro")),IF(AND(#REF!&lt;=89,#REF!&gt;=85),IF(#REF!="M",IF(DB90&gt;=8,"Atinge","Não atinge"),IF(#REF!="F",IF(DB90&gt;=8,"Atinge","Não atinge"),"erro")),IF(#REF!&gt;=90,IF(#REF!="M",IF(DB90&gt;=7,"Atinge","Não atinge"),IF(#REF!="F",IF(DB90&gt;=4,"Atinge","Não atinge"),"erro")),IF(AND(#REF!&lt;70,#REF!&gt;64),IF(#REF!="M",IF(DB90&lt;14,"Atinge","Não atinge"),IF(#REF!="F",IF(DB90&lt;12,"Atinge","Não atinge"),"erro")),""))))))))</f>
        <v>#REF!</v>
      </c>
      <c r="DD90" s="68"/>
      <c r="DE90" s="10" t="e">
        <f>IF(AND(#REF!&lt;=69,#REF!&gt;=60),IF(#REF!="M",IF(DD90&lt;=8,"Atinge","Não atinge"),IF(#REF!="F",IF(DD90&lt;=8,"Atinge","Não atinge"),"erro")),IF(AND(#REF!&lt;=79,#REF!&gt;=70),IF(#REF!="M",IF(DD90&lt;=9,"Atinge","Não atinge"),IF(#REF!="F",IF(DD90&lt;=9,"Atinge","Não atinge"),"erro")),IF(#REF!&gt;=80,IF(#REF!="M",IF(DD90&lt;=10,"Atinge","Não atinge"),IF(#REF!="F",IF(DD90&lt;=11,"Atinge","Não atinge"),"erro")),"")))</f>
        <v>#REF!</v>
      </c>
      <c r="DF90" s="68"/>
      <c r="DG90" s="68"/>
      <c r="DH90" s="68"/>
      <c r="DI90" s="68"/>
      <c r="DJ90" s="68"/>
      <c r="DK90" s="68"/>
      <c r="DL90" s="68"/>
      <c r="DM90" s="9">
        <f t="shared" si="16"/>
        <v>0</v>
      </c>
      <c r="DN90" s="9" t="str">
        <f t="shared" si="10"/>
        <v>Não Atinge</v>
      </c>
      <c r="DO90" s="68"/>
      <c r="DP90" s="9" t="str">
        <f t="shared" si="17"/>
        <v>Não atinge</v>
      </c>
      <c r="DQ90" s="69"/>
      <c r="DR90" s="9" t="str">
        <f t="shared" si="18"/>
        <v>Atinge</v>
      </c>
      <c r="DS90" s="115"/>
      <c r="DT90" s="58"/>
      <c r="DU90" s="59"/>
      <c r="DV90" s="59"/>
      <c r="DW90" s="67"/>
      <c r="DX90" s="67"/>
      <c r="DY90" s="59"/>
      <c r="DZ90" s="67"/>
      <c r="EA90" s="59"/>
      <c r="EB90" s="59"/>
      <c r="EC90" s="59"/>
      <c r="ED90" s="59"/>
      <c r="EE90" s="59"/>
      <c r="EF90" s="67"/>
    </row>
    <row r="91" spans="1:136" s="5" customFormat="1" ht="24.95" customHeight="1">
      <c r="A91" s="9">
        <v>88</v>
      </c>
      <c r="B91" s="73" t="str">
        <f>'DADOS PESSOAIS'!B91</f>
        <v>(código)</v>
      </c>
      <c r="C91" s="58"/>
      <c r="D91" s="65"/>
      <c r="E91" s="65"/>
      <c r="F91" s="64"/>
      <c r="G91" s="59"/>
      <c r="H91" s="59"/>
      <c r="I91" s="67"/>
      <c r="J91" s="67"/>
      <c r="K91" s="59"/>
      <c r="L91" s="67"/>
      <c r="M91" s="59"/>
      <c r="N91" s="59"/>
      <c r="O91" s="59"/>
      <c r="P91" s="59"/>
      <c r="Q91" s="59"/>
      <c r="R91" s="67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67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9">
        <f t="shared" si="11"/>
        <v>0</v>
      </c>
      <c r="CG91" s="68"/>
      <c r="CH91" s="10" t="e">
        <f>IF(AND(#REF!&lt;=64,#REF!&gt;=60),IF(#REF!="M",IF(CG91&gt;=14,"Atinge","Não atinge"),IF(#REF!="F",IF(CG91&gt;=12,"Atinge","Não atinge"),"erro")),IF(AND(#REF!&lt;=69,#REF!&gt;=65),IF(#REF!="M",IF(CG91&gt;=12,"Atinge","Não atinge"),IF(#REF!="F",IF(CG91&gt;=11,"Atinge","Não atinge"),"erro")),IF(AND(#REF!&lt;=74,#REF!&gt;=70),IF(#REF!="M",IF(CG91&gt;=12,"Atinge","Não atinge"),IF(#REF!="F",IF(CG91&gt;=10,"Atinge","Não atinge"),"erro")),IF(AND(#REF!&lt;=79,#REF!&gt;=75),IF(#REF!="M",IF(CG91&gt;=11,"Atinge","Não atinge"),IF(#REF!="F",IF(CG91&gt;=10,"Atinge","Não atinge"),"erro")),IF(AND(#REF!&lt;=84,#REF!&gt;=80),IF(#REF!="M",IF(CG91&gt;=10,"Atinge","Não atinge"),IF(#REF!="F",IF(CG91&gt;=9,"Atinge","Não atinge"),"erro")),IF(AND(#REF!&lt;=89,#REF!&gt;=85),IF(#REF!="M",IF(CG91&gt;=8,"Atinge","Não atinge"),IF(#REF!="F",IF(CG91&gt;=8,"Atinge","Não atinge"),"erro")),IF(#REF!&gt;=90,IF(#REF!="M",IF(CG91&gt;=7,"Atinge","Não atinge"),IF(#REF!="F",IF(CG91&gt;=4,"Atinge","Não atinge"),"erro")),IF(AND(#REF!&lt;70,#REF!&gt;64),IF(#REF!="M",IF(CG91&lt;14,"Atinge","Não atinge"),IF(#REF!="F",IF(CG91&lt;12,"Atinge","Não atinge"),"erro")),""))))))))</f>
        <v>#REF!</v>
      </c>
      <c r="CI91" s="68"/>
      <c r="CJ91" s="10" t="e">
        <f>IF(AND(#REF!&lt;=69,#REF!&gt;=60),IF(#REF!="M",IF(CI91&lt;=8,"Atinge","Não atinge"),IF(#REF!="F",IF(CI91&lt;=8,"Atinge","Não atinge"),"erro")),IF(AND(#REF!&lt;=79,#REF!&gt;=70),IF(#REF!="M",IF(CI91&lt;=9,"Atinge","Não atinge"),IF(#REF!="F",IF(CI91&lt;=9,"Atinge","Não atinge"),"erro")),IF(#REF!&gt;=80,IF(#REF!="M",IF(CI91&lt;=10,"Atinge","Não atinge"),IF(#REF!="F",IF(CI91&lt;=11,"Atinge","Não atinge"),"erro")),"")))</f>
        <v>#REF!</v>
      </c>
      <c r="CK91" s="68"/>
      <c r="CL91" s="68"/>
      <c r="CM91" s="68"/>
      <c r="CN91" s="68"/>
      <c r="CO91" s="68"/>
      <c r="CP91" s="68"/>
      <c r="CQ91" s="68"/>
      <c r="CR91" s="9">
        <f t="shared" si="12"/>
        <v>0</v>
      </c>
      <c r="CS91" s="68"/>
      <c r="CT91" s="9" t="str">
        <f t="shared" si="13"/>
        <v>Não atinge</v>
      </c>
      <c r="CU91" s="69"/>
      <c r="CV91" s="9" t="str">
        <f t="shared" si="14"/>
        <v>Atinge</v>
      </c>
      <c r="CW91" s="115"/>
      <c r="CX91" s="70"/>
      <c r="CY91" s="70"/>
      <c r="CZ91" s="35">
        <f t="shared" si="15"/>
        <v>0</v>
      </c>
      <c r="DA91" s="58"/>
      <c r="DB91" s="68"/>
      <c r="DC91" s="10" t="e">
        <f>IF(AND(#REF!&lt;=64,#REF!&gt;=60),IF(#REF!="M",IF(DB91&gt;=14,"Atinge","Não atinge"),IF(#REF!="F",IF(DB91&gt;=12,"Atinge","Não atinge"),"erro")),IF(AND(#REF!&lt;=69,#REF!&gt;=65),IF(#REF!="M",IF(DB91&gt;=12,"Atinge","Não atinge"),IF(#REF!="F",IF(DB91&gt;=11,"Atinge","Não atinge"),"erro")),IF(AND(#REF!&lt;=74,#REF!&gt;=70),IF(#REF!="M",IF(DB91&gt;=12,"Atinge","Não atinge"),IF(#REF!="F",IF(DB91&gt;=10,"Atinge","Não atinge"),"erro")),IF(AND(#REF!&lt;=79,#REF!&gt;=75),IF(#REF!="M",IF(DB91&gt;=11,"Atinge","Não atinge"),IF(#REF!="F",IF(DB91&gt;=10,"Atinge","Não atinge"),"erro")),IF(AND(#REF!&lt;=84,#REF!&gt;=80),IF(#REF!="M",IF(DB91&gt;=10,"Atinge","Não atinge"),IF(#REF!="F",IF(DB91&gt;=9,"Atinge","Não atinge"),"erro")),IF(AND(#REF!&lt;=89,#REF!&gt;=85),IF(#REF!="M",IF(DB91&gt;=8,"Atinge","Não atinge"),IF(#REF!="F",IF(DB91&gt;=8,"Atinge","Não atinge"),"erro")),IF(#REF!&gt;=90,IF(#REF!="M",IF(DB91&gt;=7,"Atinge","Não atinge"),IF(#REF!="F",IF(DB91&gt;=4,"Atinge","Não atinge"),"erro")),IF(AND(#REF!&lt;70,#REF!&gt;64),IF(#REF!="M",IF(DB91&lt;14,"Atinge","Não atinge"),IF(#REF!="F",IF(DB91&lt;12,"Atinge","Não atinge"),"erro")),""))))))))</f>
        <v>#REF!</v>
      </c>
      <c r="DD91" s="68"/>
      <c r="DE91" s="10" t="e">
        <f>IF(AND(#REF!&lt;=69,#REF!&gt;=60),IF(#REF!="M",IF(DD91&lt;=8,"Atinge","Não atinge"),IF(#REF!="F",IF(DD91&lt;=8,"Atinge","Não atinge"),"erro")),IF(AND(#REF!&lt;=79,#REF!&gt;=70),IF(#REF!="M",IF(DD91&lt;=9,"Atinge","Não atinge"),IF(#REF!="F",IF(DD91&lt;=9,"Atinge","Não atinge"),"erro")),IF(#REF!&gt;=80,IF(#REF!="M",IF(DD91&lt;=10,"Atinge","Não atinge"),IF(#REF!="F",IF(DD91&lt;=11,"Atinge","Não atinge"),"erro")),"")))</f>
        <v>#REF!</v>
      </c>
      <c r="DF91" s="68"/>
      <c r="DG91" s="68"/>
      <c r="DH91" s="68"/>
      <c r="DI91" s="68"/>
      <c r="DJ91" s="68"/>
      <c r="DK91" s="68"/>
      <c r="DL91" s="68"/>
      <c r="DM91" s="9">
        <f t="shared" si="16"/>
        <v>0</v>
      </c>
      <c r="DN91" s="9" t="str">
        <f t="shared" si="10"/>
        <v>Não Atinge</v>
      </c>
      <c r="DO91" s="68"/>
      <c r="DP91" s="9" t="str">
        <f t="shared" si="17"/>
        <v>Não atinge</v>
      </c>
      <c r="DQ91" s="69"/>
      <c r="DR91" s="9" t="str">
        <f t="shared" si="18"/>
        <v>Atinge</v>
      </c>
      <c r="DS91" s="115"/>
      <c r="DT91" s="58"/>
      <c r="DU91" s="59"/>
      <c r="DV91" s="59"/>
      <c r="DW91" s="67"/>
      <c r="DX91" s="67"/>
      <c r="DY91" s="59"/>
      <c r="DZ91" s="67"/>
      <c r="EA91" s="59"/>
      <c r="EB91" s="59"/>
      <c r="EC91" s="59"/>
      <c r="ED91" s="59"/>
      <c r="EE91" s="59"/>
      <c r="EF91" s="67"/>
    </row>
    <row r="92" spans="1:136" s="5" customFormat="1" ht="24.95" customHeight="1">
      <c r="A92" s="9">
        <v>89</v>
      </c>
      <c r="B92" s="73" t="str">
        <f>'DADOS PESSOAIS'!B92</f>
        <v>(código)</v>
      </c>
      <c r="C92" s="58"/>
      <c r="D92" s="65"/>
      <c r="E92" s="65"/>
      <c r="F92" s="64"/>
      <c r="G92" s="59"/>
      <c r="H92" s="59"/>
      <c r="I92" s="67"/>
      <c r="J92" s="67"/>
      <c r="K92" s="59"/>
      <c r="L92" s="67"/>
      <c r="M92" s="59"/>
      <c r="N92" s="59"/>
      <c r="O92" s="59"/>
      <c r="P92" s="59"/>
      <c r="Q92" s="59"/>
      <c r="R92" s="67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67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9">
        <f t="shared" si="11"/>
        <v>0</v>
      </c>
      <c r="CG92" s="68"/>
      <c r="CH92" s="10" t="e">
        <f>IF(AND(#REF!&lt;=64,#REF!&gt;=60),IF(#REF!="M",IF(CG92&gt;=14,"Atinge","Não atinge"),IF(#REF!="F",IF(CG92&gt;=12,"Atinge","Não atinge"),"erro")),IF(AND(#REF!&lt;=69,#REF!&gt;=65),IF(#REF!="M",IF(CG92&gt;=12,"Atinge","Não atinge"),IF(#REF!="F",IF(CG92&gt;=11,"Atinge","Não atinge"),"erro")),IF(AND(#REF!&lt;=74,#REF!&gt;=70),IF(#REF!="M",IF(CG92&gt;=12,"Atinge","Não atinge"),IF(#REF!="F",IF(CG92&gt;=10,"Atinge","Não atinge"),"erro")),IF(AND(#REF!&lt;=79,#REF!&gt;=75),IF(#REF!="M",IF(CG92&gt;=11,"Atinge","Não atinge"),IF(#REF!="F",IF(CG92&gt;=10,"Atinge","Não atinge"),"erro")),IF(AND(#REF!&lt;=84,#REF!&gt;=80),IF(#REF!="M",IF(CG92&gt;=10,"Atinge","Não atinge"),IF(#REF!="F",IF(CG92&gt;=9,"Atinge","Não atinge"),"erro")),IF(AND(#REF!&lt;=89,#REF!&gt;=85),IF(#REF!="M",IF(CG92&gt;=8,"Atinge","Não atinge"),IF(#REF!="F",IF(CG92&gt;=8,"Atinge","Não atinge"),"erro")),IF(#REF!&gt;=90,IF(#REF!="M",IF(CG92&gt;=7,"Atinge","Não atinge"),IF(#REF!="F",IF(CG92&gt;=4,"Atinge","Não atinge"),"erro")),IF(AND(#REF!&lt;70,#REF!&gt;64),IF(#REF!="M",IF(CG92&lt;14,"Atinge","Não atinge"),IF(#REF!="F",IF(CG92&lt;12,"Atinge","Não atinge"),"erro")),""))))))))</f>
        <v>#REF!</v>
      </c>
      <c r="CI92" s="68"/>
      <c r="CJ92" s="10" t="e">
        <f>IF(AND(#REF!&lt;=69,#REF!&gt;=60),IF(#REF!="M",IF(CI92&lt;=8,"Atinge","Não atinge"),IF(#REF!="F",IF(CI92&lt;=8,"Atinge","Não atinge"),"erro")),IF(AND(#REF!&lt;=79,#REF!&gt;=70),IF(#REF!="M",IF(CI92&lt;=9,"Atinge","Não atinge"),IF(#REF!="F",IF(CI92&lt;=9,"Atinge","Não atinge"),"erro")),IF(#REF!&gt;=80,IF(#REF!="M",IF(CI92&lt;=10,"Atinge","Não atinge"),IF(#REF!="F",IF(CI92&lt;=11,"Atinge","Não atinge"),"erro")),"")))</f>
        <v>#REF!</v>
      </c>
      <c r="CK92" s="68"/>
      <c r="CL92" s="68"/>
      <c r="CM92" s="68"/>
      <c r="CN92" s="68"/>
      <c r="CO92" s="68"/>
      <c r="CP92" s="68"/>
      <c r="CQ92" s="68"/>
      <c r="CR92" s="9">
        <f t="shared" si="12"/>
        <v>0</v>
      </c>
      <c r="CS92" s="68"/>
      <c r="CT92" s="9" t="str">
        <f t="shared" si="13"/>
        <v>Não atinge</v>
      </c>
      <c r="CU92" s="69"/>
      <c r="CV92" s="9" t="str">
        <f t="shared" si="14"/>
        <v>Atinge</v>
      </c>
      <c r="CW92" s="115"/>
      <c r="CX92" s="70"/>
      <c r="CY92" s="70"/>
      <c r="CZ92" s="35">
        <f t="shared" si="15"/>
        <v>0</v>
      </c>
      <c r="DA92" s="58"/>
      <c r="DB92" s="68"/>
      <c r="DC92" s="10" t="e">
        <f>IF(AND(#REF!&lt;=64,#REF!&gt;=60),IF(#REF!="M",IF(DB92&gt;=14,"Atinge","Não atinge"),IF(#REF!="F",IF(DB92&gt;=12,"Atinge","Não atinge"),"erro")),IF(AND(#REF!&lt;=69,#REF!&gt;=65),IF(#REF!="M",IF(DB92&gt;=12,"Atinge","Não atinge"),IF(#REF!="F",IF(DB92&gt;=11,"Atinge","Não atinge"),"erro")),IF(AND(#REF!&lt;=74,#REF!&gt;=70),IF(#REF!="M",IF(DB92&gt;=12,"Atinge","Não atinge"),IF(#REF!="F",IF(DB92&gt;=10,"Atinge","Não atinge"),"erro")),IF(AND(#REF!&lt;=79,#REF!&gt;=75),IF(#REF!="M",IF(DB92&gt;=11,"Atinge","Não atinge"),IF(#REF!="F",IF(DB92&gt;=10,"Atinge","Não atinge"),"erro")),IF(AND(#REF!&lt;=84,#REF!&gt;=80),IF(#REF!="M",IF(DB92&gt;=10,"Atinge","Não atinge"),IF(#REF!="F",IF(DB92&gt;=9,"Atinge","Não atinge"),"erro")),IF(AND(#REF!&lt;=89,#REF!&gt;=85),IF(#REF!="M",IF(DB92&gt;=8,"Atinge","Não atinge"),IF(#REF!="F",IF(DB92&gt;=8,"Atinge","Não atinge"),"erro")),IF(#REF!&gt;=90,IF(#REF!="M",IF(DB92&gt;=7,"Atinge","Não atinge"),IF(#REF!="F",IF(DB92&gt;=4,"Atinge","Não atinge"),"erro")),IF(AND(#REF!&lt;70,#REF!&gt;64),IF(#REF!="M",IF(DB92&lt;14,"Atinge","Não atinge"),IF(#REF!="F",IF(DB92&lt;12,"Atinge","Não atinge"),"erro")),""))))))))</f>
        <v>#REF!</v>
      </c>
      <c r="DD92" s="68"/>
      <c r="DE92" s="10" t="e">
        <f>IF(AND(#REF!&lt;=69,#REF!&gt;=60),IF(#REF!="M",IF(DD92&lt;=8,"Atinge","Não atinge"),IF(#REF!="F",IF(DD92&lt;=8,"Atinge","Não atinge"),"erro")),IF(AND(#REF!&lt;=79,#REF!&gt;=70),IF(#REF!="M",IF(DD92&lt;=9,"Atinge","Não atinge"),IF(#REF!="F",IF(DD92&lt;=9,"Atinge","Não atinge"),"erro")),IF(#REF!&gt;=80,IF(#REF!="M",IF(DD92&lt;=10,"Atinge","Não atinge"),IF(#REF!="F",IF(DD92&lt;=11,"Atinge","Não atinge"),"erro")),"")))</f>
        <v>#REF!</v>
      </c>
      <c r="DF92" s="68"/>
      <c r="DG92" s="68"/>
      <c r="DH92" s="68"/>
      <c r="DI92" s="68"/>
      <c r="DJ92" s="68"/>
      <c r="DK92" s="68"/>
      <c r="DL92" s="68"/>
      <c r="DM92" s="9">
        <f t="shared" si="16"/>
        <v>0</v>
      </c>
      <c r="DN92" s="9" t="str">
        <f t="shared" si="10"/>
        <v>Não Atinge</v>
      </c>
      <c r="DO92" s="68"/>
      <c r="DP92" s="9" t="str">
        <f t="shared" si="17"/>
        <v>Não atinge</v>
      </c>
      <c r="DQ92" s="69"/>
      <c r="DR92" s="9" t="str">
        <f t="shared" si="18"/>
        <v>Atinge</v>
      </c>
      <c r="DS92" s="115"/>
      <c r="DT92" s="58"/>
      <c r="DU92" s="59"/>
      <c r="DV92" s="59"/>
      <c r="DW92" s="67"/>
      <c r="DX92" s="67"/>
      <c r="DY92" s="59"/>
      <c r="DZ92" s="67"/>
      <c r="EA92" s="59"/>
      <c r="EB92" s="59"/>
      <c r="EC92" s="59"/>
      <c r="ED92" s="59"/>
      <c r="EE92" s="59"/>
      <c r="EF92" s="67"/>
    </row>
    <row r="93" spans="1:136" s="5" customFormat="1" ht="24.95" customHeight="1">
      <c r="A93" s="9">
        <v>90</v>
      </c>
      <c r="B93" s="73" t="str">
        <f>'DADOS PESSOAIS'!B93</f>
        <v>(código)</v>
      </c>
      <c r="C93" s="58"/>
      <c r="D93" s="65"/>
      <c r="E93" s="65"/>
      <c r="F93" s="64"/>
      <c r="G93" s="59"/>
      <c r="H93" s="59"/>
      <c r="I93" s="67"/>
      <c r="J93" s="67"/>
      <c r="K93" s="59"/>
      <c r="L93" s="67"/>
      <c r="M93" s="59"/>
      <c r="N93" s="59"/>
      <c r="O93" s="59"/>
      <c r="P93" s="59"/>
      <c r="Q93" s="59"/>
      <c r="R93" s="67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67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9">
        <f t="shared" si="11"/>
        <v>0</v>
      </c>
      <c r="CG93" s="68"/>
      <c r="CH93" s="10" t="e">
        <f>IF(AND(#REF!&lt;=64,#REF!&gt;=60),IF(#REF!="M",IF(CG93&gt;=14,"Atinge","Não atinge"),IF(#REF!="F",IF(CG93&gt;=12,"Atinge","Não atinge"),"erro")),IF(AND(#REF!&lt;=69,#REF!&gt;=65),IF(#REF!="M",IF(CG93&gt;=12,"Atinge","Não atinge"),IF(#REF!="F",IF(CG93&gt;=11,"Atinge","Não atinge"),"erro")),IF(AND(#REF!&lt;=74,#REF!&gt;=70),IF(#REF!="M",IF(CG93&gt;=12,"Atinge","Não atinge"),IF(#REF!="F",IF(CG93&gt;=10,"Atinge","Não atinge"),"erro")),IF(AND(#REF!&lt;=79,#REF!&gt;=75),IF(#REF!="M",IF(CG93&gt;=11,"Atinge","Não atinge"),IF(#REF!="F",IF(CG93&gt;=10,"Atinge","Não atinge"),"erro")),IF(AND(#REF!&lt;=84,#REF!&gt;=80),IF(#REF!="M",IF(CG93&gt;=10,"Atinge","Não atinge"),IF(#REF!="F",IF(CG93&gt;=9,"Atinge","Não atinge"),"erro")),IF(AND(#REF!&lt;=89,#REF!&gt;=85),IF(#REF!="M",IF(CG93&gt;=8,"Atinge","Não atinge"),IF(#REF!="F",IF(CG93&gt;=8,"Atinge","Não atinge"),"erro")),IF(#REF!&gt;=90,IF(#REF!="M",IF(CG93&gt;=7,"Atinge","Não atinge"),IF(#REF!="F",IF(CG93&gt;=4,"Atinge","Não atinge"),"erro")),IF(AND(#REF!&lt;70,#REF!&gt;64),IF(#REF!="M",IF(CG93&lt;14,"Atinge","Não atinge"),IF(#REF!="F",IF(CG93&lt;12,"Atinge","Não atinge"),"erro")),""))))))))</f>
        <v>#REF!</v>
      </c>
      <c r="CI93" s="68"/>
      <c r="CJ93" s="10" t="e">
        <f>IF(AND(#REF!&lt;=69,#REF!&gt;=60),IF(#REF!="M",IF(CI93&lt;=8,"Atinge","Não atinge"),IF(#REF!="F",IF(CI93&lt;=8,"Atinge","Não atinge"),"erro")),IF(AND(#REF!&lt;=79,#REF!&gt;=70),IF(#REF!="M",IF(CI93&lt;=9,"Atinge","Não atinge"),IF(#REF!="F",IF(CI93&lt;=9,"Atinge","Não atinge"),"erro")),IF(#REF!&gt;=80,IF(#REF!="M",IF(CI93&lt;=10,"Atinge","Não atinge"),IF(#REF!="F",IF(CI93&lt;=11,"Atinge","Não atinge"),"erro")),"")))</f>
        <v>#REF!</v>
      </c>
      <c r="CK93" s="68"/>
      <c r="CL93" s="68"/>
      <c r="CM93" s="68"/>
      <c r="CN93" s="68"/>
      <c r="CO93" s="68"/>
      <c r="CP93" s="68"/>
      <c r="CQ93" s="68"/>
      <c r="CR93" s="9">
        <f t="shared" si="12"/>
        <v>0</v>
      </c>
      <c r="CS93" s="68"/>
      <c r="CT93" s="9" t="str">
        <f t="shared" si="13"/>
        <v>Não atinge</v>
      </c>
      <c r="CU93" s="69"/>
      <c r="CV93" s="9" t="str">
        <f t="shared" si="14"/>
        <v>Atinge</v>
      </c>
      <c r="CW93" s="115"/>
      <c r="CX93" s="70"/>
      <c r="CY93" s="70"/>
      <c r="CZ93" s="35">
        <f t="shared" si="15"/>
        <v>0</v>
      </c>
      <c r="DA93" s="58"/>
      <c r="DB93" s="68"/>
      <c r="DC93" s="10" t="e">
        <f>IF(AND(#REF!&lt;=64,#REF!&gt;=60),IF(#REF!="M",IF(DB93&gt;=14,"Atinge","Não atinge"),IF(#REF!="F",IF(DB93&gt;=12,"Atinge","Não atinge"),"erro")),IF(AND(#REF!&lt;=69,#REF!&gt;=65),IF(#REF!="M",IF(DB93&gt;=12,"Atinge","Não atinge"),IF(#REF!="F",IF(DB93&gt;=11,"Atinge","Não atinge"),"erro")),IF(AND(#REF!&lt;=74,#REF!&gt;=70),IF(#REF!="M",IF(DB93&gt;=12,"Atinge","Não atinge"),IF(#REF!="F",IF(DB93&gt;=10,"Atinge","Não atinge"),"erro")),IF(AND(#REF!&lt;=79,#REF!&gt;=75),IF(#REF!="M",IF(DB93&gt;=11,"Atinge","Não atinge"),IF(#REF!="F",IF(DB93&gt;=10,"Atinge","Não atinge"),"erro")),IF(AND(#REF!&lt;=84,#REF!&gt;=80),IF(#REF!="M",IF(DB93&gt;=10,"Atinge","Não atinge"),IF(#REF!="F",IF(DB93&gt;=9,"Atinge","Não atinge"),"erro")),IF(AND(#REF!&lt;=89,#REF!&gt;=85),IF(#REF!="M",IF(DB93&gt;=8,"Atinge","Não atinge"),IF(#REF!="F",IF(DB93&gt;=8,"Atinge","Não atinge"),"erro")),IF(#REF!&gt;=90,IF(#REF!="M",IF(DB93&gt;=7,"Atinge","Não atinge"),IF(#REF!="F",IF(DB93&gt;=4,"Atinge","Não atinge"),"erro")),IF(AND(#REF!&lt;70,#REF!&gt;64),IF(#REF!="M",IF(DB93&lt;14,"Atinge","Não atinge"),IF(#REF!="F",IF(DB93&lt;12,"Atinge","Não atinge"),"erro")),""))))))))</f>
        <v>#REF!</v>
      </c>
      <c r="DD93" s="68"/>
      <c r="DE93" s="10" t="e">
        <f>IF(AND(#REF!&lt;=69,#REF!&gt;=60),IF(#REF!="M",IF(DD93&lt;=8,"Atinge","Não atinge"),IF(#REF!="F",IF(DD93&lt;=8,"Atinge","Não atinge"),"erro")),IF(AND(#REF!&lt;=79,#REF!&gt;=70),IF(#REF!="M",IF(DD93&lt;=9,"Atinge","Não atinge"),IF(#REF!="F",IF(DD93&lt;=9,"Atinge","Não atinge"),"erro")),IF(#REF!&gt;=80,IF(#REF!="M",IF(DD93&lt;=10,"Atinge","Não atinge"),IF(#REF!="F",IF(DD93&lt;=11,"Atinge","Não atinge"),"erro")),"")))</f>
        <v>#REF!</v>
      </c>
      <c r="DF93" s="68"/>
      <c r="DG93" s="68"/>
      <c r="DH93" s="68"/>
      <c r="DI93" s="68"/>
      <c r="DJ93" s="68"/>
      <c r="DK93" s="68"/>
      <c r="DL93" s="68"/>
      <c r="DM93" s="9">
        <f t="shared" si="16"/>
        <v>0</v>
      </c>
      <c r="DN93" s="9" t="str">
        <f t="shared" si="10"/>
        <v>Não Atinge</v>
      </c>
      <c r="DO93" s="68"/>
      <c r="DP93" s="9" t="str">
        <f t="shared" si="17"/>
        <v>Não atinge</v>
      </c>
      <c r="DQ93" s="69"/>
      <c r="DR93" s="9" t="str">
        <f t="shared" si="18"/>
        <v>Atinge</v>
      </c>
      <c r="DS93" s="115"/>
      <c r="DT93" s="58"/>
      <c r="DU93" s="59"/>
      <c r="DV93" s="59"/>
      <c r="DW93" s="67"/>
      <c r="DX93" s="67"/>
      <c r="DY93" s="59"/>
      <c r="DZ93" s="67"/>
      <c r="EA93" s="59"/>
      <c r="EB93" s="59"/>
      <c r="EC93" s="59"/>
      <c r="ED93" s="59"/>
      <c r="EE93" s="59"/>
      <c r="EF93" s="67"/>
    </row>
    <row r="94" spans="1:136" s="5" customFormat="1" ht="24.95" customHeight="1">
      <c r="A94" s="9">
        <v>91</v>
      </c>
      <c r="B94" s="73" t="str">
        <f>'DADOS PESSOAIS'!B94</f>
        <v>(código)</v>
      </c>
      <c r="C94" s="58"/>
      <c r="D94" s="65"/>
      <c r="E94" s="65"/>
      <c r="F94" s="64"/>
      <c r="G94" s="59"/>
      <c r="H94" s="59"/>
      <c r="I94" s="67"/>
      <c r="J94" s="67"/>
      <c r="K94" s="59"/>
      <c r="L94" s="67"/>
      <c r="M94" s="59"/>
      <c r="N94" s="59"/>
      <c r="O94" s="59"/>
      <c r="P94" s="59"/>
      <c r="Q94" s="59"/>
      <c r="R94" s="67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67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9">
        <f t="shared" si="11"/>
        <v>0</v>
      </c>
      <c r="CG94" s="68"/>
      <c r="CH94" s="10" t="e">
        <f>IF(AND(#REF!&lt;=64,#REF!&gt;=60),IF(#REF!="M",IF(CG94&gt;=14,"Atinge","Não atinge"),IF(#REF!="F",IF(CG94&gt;=12,"Atinge","Não atinge"),"erro")),IF(AND(#REF!&lt;=69,#REF!&gt;=65),IF(#REF!="M",IF(CG94&gt;=12,"Atinge","Não atinge"),IF(#REF!="F",IF(CG94&gt;=11,"Atinge","Não atinge"),"erro")),IF(AND(#REF!&lt;=74,#REF!&gt;=70),IF(#REF!="M",IF(CG94&gt;=12,"Atinge","Não atinge"),IF(#REF!="F",IF(CG94&gt;=10,"Atinge","Não atinge"),"erro")),IF(AND(#REF!&lt;=79,#REF!&gt;=75),IF(#REF!="M",IF(CG94&gt;=11,"Atinge","Não atinge"),IF(#REF!="F",IF(CG94&gt;=10,"Atinge","Não atinge"),"erro")),IF(AND(#REF!&lt;=84,#REF!&gt;=80),IF(#REF!="M",IF(CG94&gt;=10,"Atinge","Não atinge"),IF(#REF!="F",IF(CG94&gt;=9,"Atinge","Não atinge"),"erro")),IF(AND(#REF!&lt;=89,#REF!&gt;=85),IF(#REF!="M",IF(CG94&gt;=8,"Atinge","Não atinge"),IF(#REF!="F",IF(CG94&gt;=8,"Atinge","Não atinge"),"erro")),IF(#REF!&gt;=90,IF(#REF!="M",IF(CG94&gt;=7,"Atinge","Não atinge"),IF(#REF!="F",IF(CG94&gt;=4,"Atinge","Não atinge"),"erro")),IF(AND(#REF!&lt;70,#REF!&gt;64),IF(#REF!="M",IF(CG94&lt;14,"Atinge","Não atinge"),IF(#REF!="F",IF(CG94&lt;12,"Atinge","Não atinge"),"erro")),""))))))))</f>
        <v>#REF!</v>
      </c>
      <c r="CI94" s="68"/>
      <c r="CJ94" s="10" t="e">
        <f>IF(AND(#REF!&lt;=69,#REF!&gt;=60),IF(#REF!="M",IF(CI94&lt;=8,"Atinge","Não atinge"),IF(#REF!="F",IF(CI94&lt;=8,"Atinge","Não atinge"),"erro")),IF(AND(#REF!&lt;=79,#REF!&gt;=70),IF(#REF!="M",IF(CI94&lt;=9,"Atinge","Não atinge"),IF(#REF!="F",IF(CI94&lt;=9,"Atinge","Não atinge"),"erro")),IF(#REF!&gt;=80,IF(#REF!="M",IF(CI94&lt;=10,"Atinge","Não atinge"),IF(#REF!="F",IF(CI94&lt;=11,"Atinge","Não atinge"),"erro")),"")))</f>
        <v>#REF!</v>
      </c>
      <c r="CK94" s="68"/>
      <c r="CL94" s="68"/>
      <c r="CM94" s="68"/>
      <c r="CN94" s="68"/>
      <c r="CO94" s="68"/>
      <c r="CP94" s="68"/>
      <c r="CQ94" s="68"/>
      <c r="CR94" s="9">
        <f t="shared" si="12"/>
        <v>0</v>
      </c>
      <c r="CS94" s="68"/>
      <c r="CT94" s="9" t="str">
        <f t="shared" si="13"/>
        <v>Não atinge</v>
      </c>
      <c r="CU94" s="69"/>
      <c r="CV94" s="9" t="str">
        <f t="shared" si="14"/>
        <v>Atinge</v>
      </c>
      <c r="CW94" s="115"/>
      <c r="CX94" s="70"/>
      <c r="CY94" s="70"/>
      <c r="CZ94" s="35">
        <f t="shared" si="15"/>
        <v>0</v>
      </c>
      <c r="DA94" s="58"/>
      <c r="DB94" s="68"/>
      <c r="DC94" s="10" t="e">
        <f>IF(AND(#REF!&lt;=64,#REF!&gt;=60),IF(#REF!="M",IF(DB94&gt;=14,"Atinge","Não atinge"),IF(#REF!="F",IF(DB94&gt;=12,"Atinge","Não atinge"),"erro")),IF(AND(#REF!&lt;=69,#REF!&gt;=65),IF(#REF!="M",IF(DB94&gt;=12,"Atinge","Não atinge"),IF(#REF!="F",IF(DB94&gt;=11,"Atinge","Não atinge"),"erro")),IF(AND(#REF!&lt;=74,#REF!&gt;=70),IF(#REF!="M",IF(DB94&gt;=12,"Atinge","Não atinge"),IF(#REF!="F",IF(DB94&gt;=10,"Atinge","Não atinge"),"erro")),IF(AND(#REF!&lt;=79,#REF!&gt;=75),IF(#REF!="M",IF(DB94&gt;=11,"Atinge","Não atinge"),IF(#REF!="F",IF(DB94&gt;=10,"Atinge","Não atinge"),"erro")),IF(AND(#REF!&lt;=84,#REF!&gt;=80),IF(#REF!="M",IF(DB94&gt;=10,"Atinge","Não atinge"),IF(#REF!="F",IF(DB94&gt;=9,"Atinge","Não atinge"),"erro")),IF(AND(#REF!&lt;=89,#REF!&gt;=85),IF(#REF!="M",IF(DB94&gt;=8,"Atinge","Não atinge"),IF(#REF!="F",IF(DB94&gt;=8,"Atinge","Não atinge"),"erro")),IF(#REF!&gt;=90,IF(#REF!="M",IF(DB94&gt;=7,"Atinge","Não atinge"),IF(#REF!="F",IF(DB94&gt;=4,"Atinge","Não atinge"),"erro")),IF(AND(#REF!&lt;70,#REF!&gt;64),IF(#REF!="M",IF(DB94&lt;14,"Atinge","Não atinge"),IF(#REF!="F",IF(DB94&lt;12,"Atinge","Não atinge"),"erro")),""))))))))</f>
        <v>#REF!</v>
      </c>
      <c r="DD94" s="68"/>
      <c r="DE94" s="10" t="e">
        <f>IF(AND(#REF!&lt;=69,#REF!&gt;=60),IF(#REF!="M",IF(DD94&lt;=8,"Atinge","Não atinge"),IF(#REF!="F",IF(DD94&lt;=8,"Atinge","Não atinge"),"erro")),IF(AND(#REF!&lt;=79,#REF!&gt;=70),IF(#REF!="M",IF(DD94&lt;=9,"Atinge","Não atinge"),IF(#REF!="F",IF(DD94&lt;=9,"Atinge","Não atinge"),"erro")),IF(#REF!&gt;=80,IF(#REF!="M",IF(DD94&lt;=10,"Atinge","Não atinge"),IF(#REF!="F",IF(DD94&lt;=11,"Atinge","Não atinge"),"erro")),"")))</f>
        <v>#REF!</v>
      </c>
      <c r="DF94" s="68"/>
      <c r="DG94" s="68"/>
      <c r="DH94" s="68"/>
      <c r="DI94" s="68"/>
      <c r="DJ94" s="68"/>
      <c r="DK94" s="68"/>
      <c r="DL94" s="68"/>
      <c r="DM94" s="9">
        <f t="shared" si="16"/>
        <v>0</v>
      </c>
      <c r="DN94" s="9" t="str">
        <f t="shared" si="10"/>
        <v>Não Atinge</v>
      </c>
      <c r="DO94" s="68"/>
      <c r="DP94" s="9" t="str">
        <f t="shared" si="17"/>
        <v>Não atinge</v>
      </c>
      <c r="DQ94" s="69"/>
      <c r="DR94" s="9" t="str">
        <f t="shared" si="18"/>
        <v>Atinge</v>
      </c>
      <c r="DS94" s="115"/>
      <c r="DT94" s="58"/>
      <c r="DU94" s="59"/>
      <c r="DV94" s="59"/>
      <c r="DW94" s="67"/>
      <c r="DX94" s="67"/>
      <c r="DY94" s="59"/>
      <c r="DZ94" s="67"/>
      <c r="EA94" s="59"/>
      <c r="EB94" s="59"/>
      <c r="EC94" s="59"/>
      <c r="ED94" s="59"/>
      <c r="EE94" s="59"/>
      <c r="EF94" s="67"/>
    </row>
    <row r="95" spans="1:136" s="5" customFormat="1" ht="24.95" customHeight="1">
      <c r="A95" s="9">
        <v>92</v>
      </c>
      <c r="B95" s="73" t="str">
        <f>'DADOS PESSOAIS'!B95</f>
        <v>(código)</v>
      </c>
      <c r="C95" s="58"/>
      <c r="D95" s="65"/>
      <c r="E95" s="65"/>
      <c r="F95" s="64"/>
      <c r="G95" s="59"/>
      <c r="H95" s="59"/>
      <c r="I95" s="67"/>
      <c r="J95" s="67"/>
      <c r="K95" s="59"/>
      <c r="L95" s="67"/>
      <c r="M95" s="59"/>
      <c r="N95" s="59"/>
      <c r="O95" s="59"/>
      <c r="P95" s="59"/>
      <c r="Q95" s="59"/>
      <c r="R95" s="67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67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9">
        <f t="shared" si="11"/>
        <v>0</v>
      </c>
      <c r="CG95" s="68"/>
      <c r="CH95" s="10" t="e">
        <f>IF(AND(#REF!&lt;=64,#REF!&gt;=60),IF(#REF!="M",IF(CG95&gt;=14,"Atinge","Não atinge"),IF(#REF!="F",IF(CG95&gt;=12,"Atinge","Não atinge"),"erro")),IF(AND(#REF!&lt;=69,#REF!&gt;=65),IF(#REF!="M",IF(CG95&gt;=12,"Atinge","Não atinge"),IF(#REF!="F",IF(CG95&gt;=11,"Atinge","Não atinge"),"erro")),IF(AND(#REF!&lt;=74,#REF!&gt;=70),IF(#REF!="M",IF(CG95&gt;=12,"Atinge","Não atinge"),IF(#REF!="F",IF(CG95&gt;=10,"Atinge","Não atinge"),"erro")),IF(AND(#REF!&lt;=79,#REF!&gt;=75),IF(#REF!="M",IF(CG95&gt;=11,"Atinge","Não atinge"),IF(#REF!="F",IF(CG95&gt;=10,"Atinge","Não atinge"),"erro")),IF(AND(#REF!&lt;=84,#REF!&gt;=80),IF(#REF!="M",IF(CG95&gt;=10,"Atinge","Não atinge"),IF(#REF!="F",IF(CG95&gt;=9,"Atinge","Não atinge"),"erro")),IF(AND(#REF!&lt;=89,#REF!&gt;=85),IF(#REF!="M",IF(CG95&gt;=8,"Atinge","Não atinge"),IF(#REF!="F",IF(CG95&gt;=8,"Atinge","Não atinge"),"erro")),IF(#REF!&gt;=90,IF(#REF!="M",IF(CG95&gt;=7,"Atinge","Não atinge"),IF(#REF!="F",IF(CG95&gt;=4,"Atinge","Não atinge"),"erro")),IF(AND(#REF!&lt;70,#REF!&gt;64),IF(#REF!="M",IF(CG95&lt;14,"Atinge","Não atinge"),IF(#REF!="F",IF(CG95&lt;12,"Atinge","Não atinge"),"erro")),""))))))))</f>
        <v>#REF!</v>
      </c>
      <c r="CI95" s="68"/>
      <c r="CJ95" s="10" t="e">
        <f>IF(AND(#REF!&lt;=69,#REF!&gt;=60),IF(#REF!="M",IF(CI95&lt;=8,"Atinge","Não atinge"),IF(#REF!="F",IF(CI95&lt;=8,"Atinge","Não atinge"),"erro")),IF(AND(#REF!&lt;=79,#REF!&gt;=70),IF(#REF!="M",IF(CI95&lt;=9,"Atinge","Não atinge"),IF(#REF!="F",IF(CI95&lt;=9,"Atinge","Não atinge"),"erro")),IF(#REF!&gt;=80,IF(#REF!="M",IF(CI95&lt;=10,"Atinge","Não atinge"),IF(#REF!="F",IF(CI95&lt;=11,"Atinge","Não atinge"),"erro")),"")))</f>
        <v>#REF!</v>
      </c>
      <c r="CK95" s="68"/>
      <c r="CL95" s="68"/>
      <c r="CM95" s="68"/>
      <c r="CN95" s="68"/>
      <c r="CO95" s="68"/>
      <c r="CP95" s="68"/>
      <c r="CQ95" s="68"/>
      <c r="CR95" s="9">
        <f t="shared" si="12"/>
        <v>0</v>
      </c>
      <c r="CS95" s="68"/>
      <c r="CT95" s="9" t="str">
        <f t="shared" si="13"/>
        <v>Não atinge</v>
      </c>
      <c r="CU95" s="69"/>
      <c r="CV95" s="9" t="str">
        <f t="shared" si="14"/>
        <v>Atinge</v>
      </c>
      <c r="CW95" s="115"/>
      <c r="CX95" s="70"/>
      <c r="CY95" s="70"/>
      <c r="CZ95" s="35">
        <f t="shared" si="15"/>
        <v>0</v>
      </c>
      <c r="DA95" s="58"/>
      <c r="DB95" s="68"/>
      <c r="DC95" s="10" t="e">
        <f>IF(AND(#REF!&lt;=64,#REF!&gt;=60),IF(#REF!="M",IF(DB95&gt;=14,"Atinge","Não atinge"),IF(#REF!="F",IF(DB95&gt;=12,"Atinge","Não atinge"),"erro")),IF(AND(#REF!&lt;=69,#REF!&gt;=65),IF(#REF!="M",IF(DB95&gt;=12,"Atinge","Não atinge"),IF(#REF!="F",IF(DB95&gt;=11,"Atinge","Não atinge"),"erro")),IF(AND(#REF!&lt;=74,#REF!&gt;=70),IF(#REF!="M",IF(DB95&gt;=12,"Atinge","Não atinge"),IF(#REF!="F",IF(DB95&gt;=10,"Atinge","Não atinge"),"erro")),IF(AND(#REF!&lt;=79,#REF!&gt;=75),IF(#REF!="M",IF(DB95&gt;=11,"Atinge","Não atinge"),IF(#REF!="F",IF(DB95&gt;=10,"Atinge","Não atinge"),"erro")),IF(AND(#REF!&lt;=84,#REF!&gt;=80),IF(#REF!="M",IF(DB95&gt;=10,"Atinge","Não atinge"),IF(#REF!="F",IF(DB95&gt;=9,"Atinge","Não atinge"),"erro")),IF(AND(#REF!&lt;=89,#REF!&gt;=85),IF(#REF!="M",IF(DB95&gt;=8,"Atinge","Não atinge"),IF(#REF!="F",IF(DB95&gt;=8,"Atinge","Não atinge"),"erro")),IF(#REF!&gt;=90,IF(#REF!="M",IF(DB95&gt;=7,"Atinge","Não atinge"),IF(#REF!="F",IF(DB95&gt;=4,"Atinge","Não atinge"),"erro")),IF(AND(#REF!&lt;70,#REF!&gt;64),IF(#REF!="M",IF(DB95&lt;14,"Atinge","Não atinge"),IF(#REF!="F",IF(DB95&lt;12,"Atinge","Não atinge"),"erro")),""))))))))</f>
        <v>#REF!</v>
      </c>
      <c r="DD95" s="68"/>
      <c r="DE95" s="10" t="e">
        <f>IF(AND(#REF!&lt;=69,#REF!&gt;=60),IF(#REF!="M",IF(DD95&lt;=8,"Atinge","Não atinge"),IF(#REF!="F",IF(DD95&lt;=8,"Atinge","Não atinge"),"erro")),IF(AND(#REF!&lt;=79,#REF!&gt;=70),IF(#REF!="M",IF(DD95&lt;=9,"Atinge","Não atinge"),IF(#REF!="F",IF(DD95&lt;=9,"Atinge","Não atinge"),"erro")),IF(#REF!&gt;=80,IF(#REF!="M",IF(DD95&lt;=10,"Atinge","Não atinge"),IF(#REF!="F",IF(DD95&lt;=11,"Atinge","Não atinge"),"erro")),"")))</f>
        <v>#REF!</v>
      </c>
      <c r="DF95" s="68"/>
      <c r="DG95" s="68"/>
      <c r="DH95" s="68"/>
      <c r="DI95" s="68"/>
      <c r="DJ95" s="68"/>
      <c r="DK95" s="68"/>
      <c r="DL95" s="68"/>
      <c r="DM95" s="9">
        <f t="shared" si="16"/>
        <v>0</v>
      </c>
      <c r="DN95" s="9" t="str">
        <f t="shared" si="10"/>
        <v>Não Atinge</v>
      </c>
      <c r="DO95" s="68"/>
      <c r="DP95" s="9" t="str">
        <f t="shared" si="17"/>
        <v>Não atinge</v>
      </c>
      <c r="DQ95" s="69"/>
      <c r="DR95" s="9" t="str">
        <f t="shared" si="18"/>
        <v>Atinge</v>
      </c>
      <c r="DS95" s="115"/>
      <c r="DT95" s="58"/>
      <c r="DU95" s="59"/>
      <c r="DV95" s="59"/>
      <c r="DW95" s="67"/>
      <c r="DX95" s="67"/>
      <c r="DY95" s="59"/>
      <c r="DZ95" s="67"/>
      <c r="EA95" s="59"/>
      <c r="EB95" s="59"/>
      <c r="EC95" s="59"/>
      <c r="ED95" s="59"/>
      <c r="EE95" s="59"/>
      <c r="EF95" s="67"/>
    </row>
    <row r="96" spans="1:136" s="5" customFormat="1" ht="24.95" customHeight="1">
      <c r="A96" s="9">
        <v>93</v>
      </c>
      <c r="B96" s="73" t="str">
        <f>'DADOS PESSOAIS'!B96</f>
        <v>(código)</v>
      </c>
      <c r="C96" s="58"/>
      <c r="D96" s="65"/>
      <c r="E96" s="65"/>
      <c r="F96" s="64"/>
      <c r="G96" s="59"/>
      <c r="H96" s="59"/>
      <c r="I96" s="67"/>
      <c r="J96" s="67"/>
      <c r="K96" s="59"/>
      <c r="L96" s="67"/>
      <c r="M96" s="59"/>
      <c r="N96" s="59"/>
      <c r="O96" s="59"/>
      <c r="P96" s="59"/>
      <c r="Q96" s="59"/>
      <c r="R96" s="67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67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9">
        <f t="shared" si="11"/>
        <v>0</v>
      </c>
      <c r="CG96" s="68"/>
      <c r="CH96" s="10" t="e">
        <f>IF(AND(#REF!&lt;=64,#REF!&gt;=60),IF(#REF!="M",IF(CG96&gt;=14,"Atinge","Não atinge"),IF(#REF!="F",IF(CG96&gt;=12,"Atinge","Não atinge"),"erro")),IF(AND(#REF!&lt;=69,#REF!&gt;=65),IF(#REF!="M",IF(CG96&gt;=12,"Atinge","Não atinge"),IF(#REF!="F",IF(CG96&gt;=11,"Atinge","Não atinge"),"erro")),IF(AND(#REF!&lt;=74,#REF!&gt;=70),IF(#REF!="M",IF(CG96&gt;=12,"Atinge","Não atinge"),IF(#REF!="F",IF(CG96&gt;=10,"Atinge","Não atinge"),"erro")),IF(AND(#REF!&lt;=79,#REF!&gt;=75),IF(#REF!="M",IF(CG96&gt;=11,"Atinge","Não atinge"),IF(#REF!="F",IF(CG96&gt;=10,"Atinge","Não atinge"),"erro")),IF(AND(#REF!&lt;=84,#REF!&gt;=80),IF(#REF!="M",IF(CG96&gt;=10,"Atinge","Não atinge"),IF(#REF!="F",IF(CG96&gt;=9,"Atinge","Não atinge"),"erro")),IF(AND(#REF!&lt;=89,#REF!&gt;=85),IF(#REF!="M",IF(CG96&gt;=8,"Atinge","Não atinge"),IF(#REF!="F",IF(CG96&gt;=8,"Atinge","Não atinge"),"erro")),IF(#REF!&gt;=90,IF(#REF!="M",IF(CG96&gt;=7,"Atinge","Não atinge"),IF(#REF!="F",IF(CG96&gt;=4,"Atinge","Não atinge"),"erro")),IF(AND(#REF!&lt;70,#REF!&gt;64),IF(#REF!="M",IF(CG96&lt;14,"Atinge","Não atinge"),IF(#REF!="F",IF(CG96&lt;12,"Atinge","Não atinge"),"erro")),""))))))))</f>
        <v>#REF!</v>
      </c>
      <c r="CI96" s="68"/>
      <c r="CJ96" s="10" t="e">
        <f>IF(AND(#REF!&lt;=69,#REF!&gt;=60),IF(#REF!="M",IF(CI96&lt;=8,"Atinge","Não atinge"),IF(#REF!="F",IF(CI96&lt;=8,"Atinge","Não atinge"),"erro")),IF(AND(#REF!&lt;=79,#REF!&gt;=70),IF(#REF!="M",IF(CI96&lt;=9,"Atinge","Não atinge"),IF(#REF!="F",IF(CI96&lt;=9,"Atinge","Não atinge"),"erro")),IF(#REF!&gt;=80,IF(#REF!="M",IF(CI96&lt;=10,"Atinge","Não atinge"),IF(#REF!="F",IF(CI96&lt;=11,"Atinge","Não atinge"),"erro")),"")))</f>
        <v>#REF!</v>
      </c>
      <c r="CK96" s="68"/>
      <c r="CL96" s="68"/>
      <c r="CM96" s="68"/>
      <c r="CN96" s="68"/>
      <c r="CO96" s="68"/>
      <c r="CP96" s="68"/>
      <c r="CQ96" s="68"/>
      <c r="CR96" s="9">
        <f t="shared" si="12"/>
        <v>0</v>
      </c>
      <c r="CS96" s="68"/>
      <c r="CT96" s="9" t="str">
        <f t="shared" si="13"/>
        <v>Não atinge</v>
      </c>
      <c r="CU96" s="69"/>
      <c r="CV96" s="9" t="str">
        <f t="shared" si="14"/>
        <v>Atinge</v>
      </c>
      <c r="CW96" s="115"/>
      <c r="CX96" s="70"/>
      <c r="CY96" s="70"/>
      <c r="CZ96" s="35">
        <f t="shared" si="15"/>
        <v>0</v>
      </c>
      <c r="DA96" s="58"/>
      <c r="DB96" s="68"/>
      <c r="DC96" s="10" t="e">
        <f>IF(AND(#REF!&lt;=64,#REF!&gt;=60),IF(#REF!="M",IF(DB96&gt;=14,"Atinge","Não atinge"),IF(#REF!="F",IF(DB96&gt;=12,"Atinge","Não atinge"),"erro")),IF(AND(#REF!&lt;=69,#REF!&gt;=65),IF(#REF!="M",IF(DB96&gt;=12,"Atinge","Não atinge"),IF(#REF!="F",IF(DB96&gt;=11,"Atinge","Não atinge"),"erro")),IF(AND(#REF!&lt;=74,#REF!&gt;=70),IF(#REF!="M",IF(DB96&gt;=12,"Atinge","Não atinge"),IF(#REF!="F",IF(DB96&gt;=10,"Atinge","Não atinge"),"erro")),IF(AND(#REF!&lt;=79,#REF!&gt;=75),IF(#REF!="M",IF(DB96&gt;=11,"Atinge","Não atinge"),IF(#REF!="F",IF(DB96&gt;=10,"Atinge","Não atinge"),"erro")),IF(AND(#REF!&lt;=84,#REF!&gt;=80),IF(#REF!="M",IF(DB96&gt;=10,"Atinge","Não atinge"),IF(#REF!="F",IF(DB96&gt;=9,"Atinge","Não atinge"),"erro")),IF(AND(#REF!&lt;=89,#REF!&gt;=85),IF(#REF!="M",IF(DB96&gt;=8,"Atinge","Não atinge"),IF(#REF!="F",IF(DB96&gt;=8,"Atinge","Não atinge"),"erro")),IF(#REF!&gt;=90,IF(#REF!="M",IF(DB96&gt;=7,"Atinge","Não atinge"),IF(#REF!="F",IF(DB96&gt;=4,"Atinge","Não atinge"),"erro")),IF(AND(#REF!&lt;70,#REF!&gt;64),IF(#REF!="M",IF(DB96&lt;14,"Atinge","Não atinge"),IF(#REF!="F",IF(DB96&lt;12,"Atinge","Não atinge"),"erro")),""))))))))</f>
        <v>#REF!</v>
      </c>
      <c r="DD96" s="68"/>
      <c r="DE96" s="10" t="e">
        <f>IF(AND(#REF!&lt;=69,#REF!&gt;=60),IF(#REF!="M",IF(DD96&lt;=8,"Atinge","Não atinge"),IF(#REF!="F",IF(DD96&lt;=8,"Atinge","Não atinge"),"erro")),IF(AND(#REF!&lt;=79,#REF!&gt;=70),IF(#REF!="M",IF(DD96&lt;=9,"Atinge","Não atinge"),IF(#REF!="F",IF(DD96&lt;=9,"Atinge","Não atinge"),"erro")),IF(#REF!&gt;=80,IF(#REF!="M",IF(DD96&lt;=10,"Atinge","Não atinge"),IF(#REF!="F",IF(DD96&lt;=11,"Atinge","Não atinge"),"erro")),"")))</f>
        <v>#REF!</v>
      </c>
      <c r="DF96" s="68"/>
      <c r="DG96" s="68"/>
      <c r="DH96" s="68"/>
      <c r="DI96" s="68"/>
      <c r="DJ96" s="68"/>
      <c r="DK96" s="68"/>
      <c r="DL96" s="68"/>
      <c r="DM96" s="9">
        <f t="shared" si="16"/>
        <v>0</v>
      </c>
      <c r="DN96" s="9" t="str">
        <f t="shared" si="10"/>
        <v>Não Atinge</v>
      </c>
      <c r="DO96" s="68"/>
      <c r="DP96" s="9" t="str">
        <f t="shared" si="17"/>
        <v>Não atinge</v>
      </c>
      <c r="DQ96" s="69"/>
      <c r="DR96" s="9" t="str">
        <f t="shared" si="18"/>
        <v>Atinge</v>
      </c>
      <c r="DS96" s="115"/>
      <c r="DT96" s="58"/>
      <c r="DU96" s="59"/>
      <c r="DV96" s="59"/>
      <c r="DW96" s="67"/>
      <c r="DX96" s="67"/>
      <c r="DY96" s="59"/>
      <c r="DZ96" s="67"/>
      <c r="EA96" s="59"/>
      <c r="EB96" s="59"/>
      <c r="EC96" s="59"/>
      <c r="ED96" s="59"/>
      <c r="EE96" s="59"/>
      <c r="EF96" s="67"/>
    </row>
    <row r="97" spans="1:136" s="5" customFormat="1" ht="24.95" customHeight="1">
      <c r="A97" s="9">
        <v>94</v>
      </c>
      <c r="B97" s="73" t="str">
        <f>'DADOS PESSOAIS'!B97</f>
        <v>(código)</v>
      </c>
      <c r="C97" s="58"/>
      <c r="D97" s="65"/>
      <c r="E97" s="65"/>
      <c r="F97" s="64"/>
      <c r="G97" s="59"/>
      <c r="H97" s="59"/>
      <c r="I97" s="67"/>
      <c r="J97" s="67"/>
      <c r="K97" s="59"/>
      <c r="L97" s="67"/>
      <c r="M97" s="59"/>
      <c r="N97" s="59"/>
      <c r="O97" s="59"/>
      <c r="P97" s="59"/>
      <c r="Q97" s="59"/>
      <c r="R97" s="67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67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9">
        <f t="shared" si="11"/>
        <v>0</v>
      </c>
      <c r="CG97" s="68"/>
      <c r="CH97" s="10" t="e">
        <f>IF(AND(#REF!&lt;=64,#REF!&gt;=60),IF(#REF!="M",IF(CG97&gt;=14,"Atinge","Não atinge"),IF(#REF!="F",IF(CG97&gt;=12,"Atinge","Não atinge"),"erro")),IF(AND(#REF!&lt;=69,#REF!&gt;=65),IF(#REF!="M",IF(CG97&gt;=12,"Atinge","Não atinge"),IF(#REF!="F",IF(CG97&gt;=11,"Atinge","Não atinge"),"erro")),IF(AND(#REF!&lt;=74,#REF!&gt;=70),IF(#REF!="M",IF(CG97&gt;=12,"Atinge","Não atinge"),IF(#REF!="F",IF(CG97&gt;=10,"Atinge","Não atinge"),"erro")),IF(AND(#REF!&lt;=79,#REF!&gt;=75),IF(#REF!="M",IF(CG97&gt;=11,"Atinge","Não atinge"),IF(#REF!="F",IF(CG97&gt;=10,"Atinge","Não atinge"),"erro")),IF(AND(#REF!&lt;=84,#REF!&gt;=80),IF(#REF!="M",IF(CG97&gt;=10,"Atinge","Não atinge"),IF(#REF!="F",IF(CG97&gt;=9,"Atinge","Não atinge"),"erro")),IF(AND(#REF!&lt;=89,#REF!&gt;=85),IF(#REF!="M",IF(CG97&gt;=8,"Atinge","Não atinge"),IF(#REF!="F",IF(CG97&gt;=8,"Atinge","Não atinge"),"erro")),IF(#REF!&gt;=90,IF(#REF!="M",IF(CG97&gt;=7,"Atinge","Não atinge"),IF(#REF!="F",IF(CG97&gt;=4,"Atinge","Não atinge"),"erro")),IF(AND(#REF!&lt;70,#REF!&gt;64),IF(#REF!="M",IF(CG97&lt;14,"Atinge","Não atinge"),IF(#REF!="F",IF(CG97&lt;12,"Atinge","Não atinge"),"erro")),""))))))))</f>
        <v>#REF!</v>
      </c>
      <c r="CI97" s="68"/>
      <c r="CJ97" s="10" t="e">
        <f>IF(AND(#REF!&lt;=69,#REF!&gt;=60),IF(#REF!="M",IF(CI97&lt;=8,"Atinge","Não atinge"),IF(#REF!="F",IF(CI97&lt;=8,"Atinge","Não atinge"),"erro")),IF(AND(#REF!&lt;=79,#REF!&gt;=70),IF(#REF!="M",IF(CI97&lt;=9,"Atinge","Não atinge"),IF(#REF!="F",IF(CI97&lt;=9,"Atinge","Não atinge"),"erro")),IF(#REF!&gt;=80,IF(#REF!="M",IF(CI97&lt;=10,"Atinge","Não atinge"),IF(#REF!="F",IF(CI97&lt;=11,"Atinge","Não atinge"),"erro")),"")))</f>
        <v>#REF!</v>
      </c>
      <c r="CK97" s="68"/>
      <c r="CL97" s="68"/>
      <c r="CM97" s="68"/>
      <c r="CN97" s="68"/>
      <c r="CO97" s="68"/>
      <c r="CP97" s="68"/>
      <c r="CQ97" s="68"/>
      <c r="CR97" s="9">
        <f t="shared" si="12"/>
        <v>0</v>
      </c>
      <c r="CS97" s="68"/>
      <c r="CT97" s="9" t="str">
        <f t="shared" si="13"/>
        <v>Não atinge</v>
      </c>
      <c r="CU97" s="69"/>
      <c r="CV97" s="9" t="str">
        <f t="shared" si="14"/>
        <v>Atinge</v>
      </c>
      <c r="CW97" s="115"/>
      <c r="CX97" s="70"/>
      <c r="CY97" s="70"/>
      <c r="CZ97" s="35">
        <f t="shared" si="15"/>
        <v>0</v>
      </c>
      <c r="DA97" s="58"/>
      <c r="DB97" s="68"/>
      <c r="DC97" s="10" t="e">
        <f>IF(AND(#REF!&lt;=64,#REF!&gt;=60),IF(#REF!="M",IF(DB97&gt;=14,"Atinge","Não atinge"),IF(#REF!="F",IF(DB97&gt;=12,"Atinge","Não atinge"),"erro")),IF(AND(#REF!&lt;=69,#REF!&gt;=65),IF(#REF!="M",IF(DB97&gt;=12,"Atinge","Não atinge"),IF(#REF!="F",IF(DB97&gt;=11,"Atinge","Não atinge"),"erro")),IF(AND(#REF!&lt;=74,#REF!&gt;=70),IF(#REF!="M",IF(DB97&gt;=12,"Atinge","Não atinge"),IF(#REF!="F",IF(DB97&gt;=10,"Atinge","Não atinge"),"erro")),IF(AND(#REF!&lt;=79,#REF!&gt;=75),IF(#REF!="M",IF(DB97&gt;=11,"Atinge","Não atinge"),IF(#REF!="F",IF(DB97&gt;=10,"Atinge","Não atinge"),"erro")),IF(AND(#REF!&lt;=84,#REF!&gt;=80),IF(#REF!="M",IF(DB97&gt;=10,"Atinge","Não atinge"),IF(#REF!="F",IF(DB97&gt;=9,"Atinge","Não atinge"),"erro")),IF(AND(#REF!&lt;=89,#REF!&gt;=85),IF(#REF!="M",IF(DB97&gt;=8,"Atinge","Não atinge"),IF(#REF!="F",IF(DB97&gt;=8,"Atinge","Não atinge"),"erro")),IF(#REF!&gt;=90,IF(#REF!="M",IF(DB97&gt;=7,"Atinge","Não atinge"),IF(#REF!="F",IF(DB97&gt;=4,"Atinge","Não atinge"),"erro")),IF(AND(#REF!&lt;70,#REF!&gt;64),IF(#REF!="M",IF(DB97&lt;14,"Atinge","Não atinge"),IF(#REF!="F",IF(DB97&lt;12,"Atinge","Não atinge"),"erro")),""))))))))</f>
        <v>#REF!</v>
      </c>
      <c r="DD97" s="68"/>
      <c r="DE97" s="10" t="e">
        <f>IF(AND(#REF!&lt;=69,#REF!&gt;=60),IF(#REF!="M",IF(DD97&lt;=8,"Atinge","Não atinge"),IF(#REF!="F",IF(DD97&lt;=8,"Atinge","Não atinge"),"erro")),IF(AND(#REF!&lt;=79,#REF!&gt;=70),IF(#REF!="M",IF(DD97&lt;=9,"Atinge","Não atinge"),IF(#REF!="F",IF(DD97&lt;=9,"Atinge","Não atinge"),"erro")),IF(#REF!&gt;=80,IF(#REF!="M",IF(DD97&lt;=10,"Atinge","Não atinge"),IF(#REF!="F",IF(DD97&lt;=11,"Atinge","Não atinge"),"erro")),"")))</f>
        <v>#REF!</v>
      </c>
      <c r="DF97" s="68"/>
      <c r="DG97" s="68"/>
      <c r="DH97" s="68"/>
      <c r="DI97" s="68"/>
      <c r="DJ97" s="68"/>
      <c r="DK97" s="68"/>
      <c r="DL97" s="68"/>
      <c r="DM97" s="9">
        <f t="shared" si="16"/>
        <v>0</v>
      </c>
      <c r="DN97" s="9" t="str">
        <f t="shared" si="10"/>
        <v>Não Atinge</v>
      </c>
      <c r="DO97" s="68"/>
      <c r="DP97" s="9" t="str">
        <f t="shared" si="17"/>
        <v>Não atinge</v>
      </c>
      <c r="DQ97" s="69"/>
      <c r="DR97" s="9" t="str">
        <f t="shared" si="18"/>
        <v>Atinge</v>
      </c>
      <c r="DS97" s="115"/>
      <c r="DT97" s="58"/>
      <c r="DU97" s="59"/>
      <c r="DV97" s="59"/>
      <c r="DW97" s="67"/>
      <c r="DX97" s="67"/>
      <c r="DY97" s="59"/>
      <c r="DZ97" s="67"/>
      <c r="EA97" s="59"/>
      <c r="EB97" s="59"/>
      <c r="EC97" s="59"/>
      <c r="ED97" s="59"/>
      <c r="EE97" s="59"/>
      <c r="EF97" s="67"/>
    </row>
    <row r="98" spans="1:136" s="5" customFormat="1" ht="24.95" customHeight="1">
      <c r="A98" s="9">
        <v>95</v>
      </c>
      <c r="B98" s="73" t="str">
        <f>'DADOS PESSOAIS'!B98</f>
        <v>(código)</v>
      </c>
      <c r="C98" s="58"/>
      <c r="D98" s="65"/>
      <c r="E98" s="65"/>
      <c r="F98" s="64"/>
      <c r="G98" s="59"/>
      <c r="H98" s="59"/>
      <c r="I98" s="67"/>
      <c r="J98" s="67"/>
      <c r="K98" s="59"/>
      <c r="L98" s="67"/>
      <c r="M98" s="59"/>
      <c r="N98" s="59"/>
      <c r="O98" s="59"/>
      <c r="P98" s="59"/>
      <c r="Q98" s="59"/>
      <c r="R98" s="67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67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9">
        <f t="shared" si="11"/>
        <v>0</v>
      </c>
      <c r="CG98" s="68"/>
      <c r="CH98" s="10" t="e">
        <f>IF(AND(#REF!&lt;=64,#REF!&gt;=60),IF(#REF!="M",IF(CG98&gt;=14,"Atinge","Não atinge"),IF(#REF!="F",IF(CG98&gt;=12,"Atinge","Não atinge"),"erro")),IF(AND(#REF!&lt;=69,#REF!&gt;=65),IF(#REF!="M",IF(CG98&gt;=12,"Atinge","Não atinge"),IF(#REF!="F",IF(CG98&gt;=11,"Atinge","Não atinge"),"erro")),IF(AND(#REF!&lt;=74,#REF!&gt;=70),IF(#REF!="M",IF(CG98&gt;=12,"Atinge","Não atinge"),IF(#REF!="F",IF(CG98&gt;=10,"Atinge","Não atinge"),"erro")),IF(AND(#REF!&lt;=79,#REF!&gt;=75),IF(#REF!="M",IF(CG98&gt;=11,"Atinge","Não atinge"),IF(#REF!="F",IF(CG98&gt;=10,"Atinge","Não atinge"),"erro")),IF(AND(#REF!&lt;=84,#REF!&gt;=80),IF(#REF!="M",IF(CG98&gt;=10,"Atinge","Não atinge"),IF(#REF!="F",IF(CG98&gt;=9,"Atinge","Não atinge"),"erro")),IF(AND(#REF!&lt;=89,#REF!&gt;=85),IF(#REF!="M",IF(CG98&gt;=8,"Atinge","Não atinge"),IF(#REF!="F",IF(CG98&gt;=8,"Atinge","Não atinge"),"erro")),IF(#REF!&gt;=90,IF(#REF!="M",IF(CG98&gt;=7,"Atinge","Não atinge"),IF(#REF!="F",IF(CG98&gt;=4,"Atinge","Não atinge"),"erro")),IF(AND(#REF!&lt;70,#REF!&gt;64),IF(#REF!="M",IF(CG98&lt;14,"Atinge","Não atinge"),IF(#REF!="F",IF(CG98&lt;12,"Atinge","Não atinge"),"erro")),""))))))))</f>
        <v>#REF!</v>
      </c>
      <c r="CI98" s="68"/>
      <c r="CJ98" s="10" t="e">
        <f>IF(AND(#REF!&lt;=69,#REF!&gt;=60),IF(#REF!="M",IF(CI98&lt;=8,"Atinge","Não atinge"),IF(#REF!="F",IF(CI98&lt;=8,"Atinge","Não atinge"),"erro")),IF(AND(#REF!&lt;=79,#REF!&gt;=70),IF(#REF!="M",IF(CI98&lt;=9,"Atinge","Não atinge"),IF(#REF!="F",IF(CI98&lt;=9,"Atinge","Não atinge"),"erro")),IF(#REF!&gt;=80,IF(#REF!="M",IF(CI98&lt;=10,"Atinge","Não atinge"),IF(#REF!="F",IF(CI98&lt;=11,"Atinge","Não atinge"),"erro")),"")))</f>
        <v>#REF!</v>
      </c>
      <c r="CK98" s="68"/>
      <c r="CL98" s="68"/>
      <c r="CM98" s="68"/>
      <c r="CN98" s="68"/>
      <c r="CO98" s="68"/>
      <c r="CP98" s="68"/>
      <c r="CQ98" s="68"/>
      <c r="CR98" s="9">
        <f t="shared" si="12"/>
        <v>0</v>
      </c>
      <c r="CS98" s="68"/>
      <c r="CT98" s="9" t="str">
        <f t="shared" si="13"/>
        <v>Não atinge</v>
      </c>
      <c r="CU98" s="69"/>
      <c r="CV98" s="9" t="str">
        <f t="shared" si="14"/>
        <v>Atinge</v>
      </c>
      <c r="CW98" s="115"/>
      <c r="CX98" s="70"/>
      <c r="CY98" s="70"/>
      <c r="CZ98" s="35">
        <f t="shared" si="15"/>
        <v>0</v>
      </c>
      <c r="DA98" s="58"/>
      <c r="DB98" s="68"/>
      <c r="DC98" s="10" t="e">
        <f>IF(AND(#REF!&lt;=64,#REF!&gt;=60),IF(#REF!="M",IF(DB98&gt;=14,"Atinge","Não atinge"),IF(#REF!="F",IF(DB98&gt;=12,"Atinge","Não atinge"),"erro")),IF(AND(#REF!&lt;=69,#REF!&gt;=65),IF(#REF!="M",IF(DB98&gt;=12,"Atinge","Não atinge"),IF(#REF!="F",IF(DB98&gt;=11,"Atinge","Não atinge"),"erro")),IF(AND(#REF!&lt;=74,#REF!&gt;=70),IF(#REF!="M",IF(DB98&gt;=12,"Atinge","Não atinge"),IF(#REF!="F",IF(DB98&gt;=10,"Atinge","Não atinge"),"erro")),IF(AND(#REF!&lt;=79,#REF!&gt;=75),IF(#REF!="M",IF(DB98&gt;=11,"Atinge","Não atinge"),IF(#REF!="F",IF(DB98&gt;=10,"Atinge","Não atinge"),"erro")),IF(AND(#REF!&lt;=84,#REF!&gt;=80),IF(#REF!="M",IF(DB98&gt;=10,"Atinge","Não atinge"),IF(#REF!="F",IF(DB98&gt;=9,"Atinge","Não atinge"),"erro")),IF(AND(#REF!&lt;=89,#REF!&gt;=85),IF(#REF!="M",IF(DB98&gt;=8,"Atinge","Não atinge"),IF(#REF!="F",IF(DB98&gt;=8,"Atinge","Não atinge"),"erro")),IF(#REF!&gt;=90,IF(#REF!="M",IF(DB98&gt;=7,"Atinge","Não atinge"),IF(#REF!="F",IF(DB98&gt;=4,"Atinge","Não atinge"),"erro")),IF(AND(#REF!&lt;70,#REF!&gt;64),IF(#REF!="M",IF(DB98&lt;14,"Atinge","Não atinge"),IF(#REF!="F",IF(DB98&lt;12,"Atinge","Não atinge"),"erro")),""))))))))</f>
        <v>#REF!</v>
      </c>
      <c r="DD98" s="68"/>
      <c r="DE98" s="10" t="e">
        <f>IF(AND(#REF!&lt;=69,#REF!&gt;=60),IF(#REF!="M",IF(DD98&lt;=8,"Atinge","Não atinge"),IF(#REF!="F",IF(DD98&lt;=8,"Atinge","Não atinge"),"erro")),IF(AND(#REF!&lt;=79,#REF!&gt;=70),IF(#REF!="M",IF(DD98&lt;=9,"Atinge","Não atinge"),IF(#REF!="F",IF(DD98&lt;=9,"Atinge","Não atinge"),"erro")),IF(#REF!&gt;=80,IF(#REF!="M",IF(DD98&lt;=10,"Atinge","Não atinge"),IF(#REF!="F",IF(DD98&lt;=11,"Atinge","Não atinge"),"erro")),"")))</f>
        <v>#REF!</v>
      </c>
      <c r="DF98" s="68"/>
      <c r="DG98" s="68"/>
      <c r="DH98" s="68"/>
      <c r="DI98" s="68"/>
      <c r="DJ98" s="68"/>
      <c r="DK98" s="68"/>
      <c r="DL98" s="68"/>
      <c r="DM98" s="9">
        <f t="shared" si="16"/>
        <v>0</v>
      </c>
      <c r="DN98" s="9" t="str">
        <f t="shared" si="10"/>
        <v>Não Atinge</v>
      </c>
      <c r="DO98" s="68"/>
      <c r="DP98" s="9" t="str">
        <f t="shared" si="17"/>
        <v>Não atinge</v>
      </c>
      <c r="DQ98" s="69"/>
      <c r="DR98" s="9" t="str">
        <f t="shared" si="18"/>
        <v>Atinge</v>
      </c>
      <c r="DS98" s="115"/>
      <c r="DT98" s="58"/>
      <c r="DU98" s="59"/>
      <c r="DV98" s="59"/>
      <c r="DW98" s="67"/>
      <c r="DX98" s="67"/>
      <c r="DY98" s="59"/>
      <c r="DZ98" s="67"/>
      <c r="EA98" s="59"/>
      <c r="EB98" s="59"/>
      <c r="EC98" s="59"/>
      <c r="ED98" s="59"/>
      <c r="EE98" s="59"/>
      <c r="EF98" s="67"/>
    </row>
    <row r="99" spans="1:136" s="5" customFormat="1" ht="24.95" customHeight="1">
      <c r="A99" s="9">
        <v>96</v>
      </c>
      <c r="B99" s="73" t="str">
        <f>'DADOS PESSOAIS'!B99</f>
        <v>(código)</v>
      </c>
      <c r="C99" s="58"/>
      <c r="D99" s="65"/>
      <c r="E99" s="65"/>
      <c r="F99" s="64"/>
      <c r="G99" s="59"/>
      <c r="H99" s="59"/>
      <c r="I99" s="67"/>
      <c r="J99" s="67"/>
      <c r="K99" s="59"/>
      <c r="L99" s="67"/>
      <c r="M99" s="59"/>
      <c r="N99" s="59"/>
      <c r="O99" s="59"/>
      <c r="P99" s="59"/>
      <c r="Q99" s="59"/>
      <c r="R99" s="67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67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9">
        <f t="shared" si="11"/>
        <v>0</v>
      </c>
      <c r="CG99" s="68"/>
      <c r="CH99" s="10" t="e">
        <f>IF(AND(#REF!&lt;=64,#REF!&gt;=60),IF(#REF!="M",IF(CG99&gt;=14,"Atinge","Não atinge"),IF(#REF!="F",IF(CG99&gt;=12,"Atinge","Não atinge"),"erro")),IF(AND(#REF!&lt;=69,#REF!&gt;=65),IF(#REF!="M",IF(CG99&gt;=12,"Atinge","Não atinge"),IF(#REF!="F",IF(CG99&gt;=11,"Atinge","Não atinge"),"erro")),IF(AND(#REF!&lt;=74,#REF!&gt;=70),IF(#REF!="M",IF(CG99&gt;=12,"Atinge","Não atinge"),IF(#REF!="F",IF(CG99&gt;=10,"Atinge","Não atinge"),"erro")),IF(AND(#REF!&lt;=79,#REF!&gt;=75),IF(#REF!="M",IF(CG99&gt;=11,"Atinge","Não atinge"),IF(#REF!="F",IF(CG99&gt;=10,"Atinge","Não atinge"),"erro")),IF(AND(#REF!&lt;=84,#REF!&gt;=80),IF(#REF!="M",IF(CG99&gt;=10,"Atinge","Não atinge"),IF(#REF!="F",IF(CG99&gt;=9,"Atinge","Não atinge"),"erro")),IF(AND(#REF!&lt;=89,#REF!&gt;=85),IF(#REF!="M",IF(CG99&gt;=8,"Atinge","Não atinge"),IF(#REF!="F",IF(CG99&gt;=8,"Atinge","Não atinge"),"erro")),IF(#REF!&gt;=90,IF(#REF!="M",IF(CG99&gt;=7,"Atinge","Não atinge"),IF(#REF!="F",IF(CG99&gt;=4,"Atinge","Não atinge"),"erro")),IF(AND(#REF!&lt;70,#REF!&gt;64),IF(#REF!="M",IF(CG99&lt;14,"Atinge","Não atinge"),IF(#REF!="F",IF(CG99&lt;12,"Atinge","Não atinge"),"erro")),""))))))))</f>
        <v>#REF!</v>
      </c>
      <c r="CI99" s="68"/>
      <c r="CJ99" s="10" t="e">
        <f>IF(AND(#REF!&lt;=69,#REF!&gt;=60),IF(#REF!="M",IF(CI99&lt;=8,"Atinge","Não atinge"),IF(#REF!="F",IF(CI99&lt;=8,"Atinge","Não atinge"),"erro")),IF(AND(#REF!&lt;=79,#REF!&gt;=70),IF(#REF!="M",IF(CI99&lt;=9,"Atinge","Não atinge"),IF(#REF!="F",IF(CI99&lt;=9,"Atinge","Não atinge"),"erro")),IF(#REF!&gt;=80,IF(#REF!="M",IF(CI99&lt;=10,"Atinge","Não atinge"),IF(#REF!="F",IF(CI99&lt;=11,"Atinge","Não atinge"),"erro")),"")))</f>
        <v>#REF!</v>
      </c>
      <c r="CK99" s="68"/>
      <c r="CL99" s="68"/>
      <c r="CM99" s="68"/>
      <c r="CN99" s="68"/>
      <c r="CO99" s="68"/>
      <c r="CP99" s="68"/>
      <c r="CQ99" s="68"/>
      <c r="CR99" s="9">
        <f t="shared" si="12"/>
        <v>0</v>
      </c>
      <c r="CS99" s="68"/>
      <c r="CT99" s="9" t="str">
        <f t="shared" si="13"/>
        <v>Não atinge</v>
      </c>
      <c r="CU99" s="69"/>
      <c r="CV99" s="9" t="str">
        <f t="shared" si="14"/>
        <v>Atinge</v>
      </c>
      <c r="CW99" s="115"/>
      <c r="CX99" s="70"/>
      <c r="CY99" s="70"/>
      <c r="CZ99" s="35">
        <f t="shared" si="15"/>
        <v>0</v>
      </c>
      <c r="DA99" s="58"/>
      <c r="DB99" s="68"/>
      <c r="DC99" s="10" t="e">
        <f>IF(AND(#REF!&lt;=64,#REF!&gt;=60),IF(#REF!="M",IF(DB99&gt;=14,"Atinge","Não atinge"),IF(#REF!="F",IF(DB99&gt;=12,"Atinge","Não atinge"),"erro")),IF(AND(#REF!&lt;=69,#REF!&gt;=65),IF(#REF!="M",IF(DB99&gt;=12,"Atinge","Não atinge"),IF(#REF!="F",IF(DB99&gt;=11,"Atinge","Não atinge"),"erro")),IF(AND(#REF!&lt;=74,#REF!&gt;=70),IF(#REF!="M",IF(DB99&gt;=12,"Atinge","Não atinge"),IF(#REF!="F",IF(DB99&gt;=10,"Atinge","Não atinge"),"erro")),IF(AND(#REF!&lt;=79,#REF!&gt;=75),IF(#REF!="M",IF(DB99&gt;=11,"Atinge","Não atinge"),IF(#REF!="F",IF(DB99&gt;=10,"Atinge","Não atinge"),"erro")),IF(AND(#REF!&lt;=84,#REF!&gt;=80),IF(#REF!="M",IF(DB99&gt;=10,"Atinge","Não atinge"),IF(#REF!="F",IF(DB99&gt;=9,"Atinge","Não atinge"),"erro")),IF(AND(#REF!&lt;=89,#REF!&gt;=85),IF(#REF!="M",IF(DB99&gt;=8,"Atinge","Não atinge"),IF(#REF!="F",IF(DB99&gt;=8,"Atinge","Não atinge"),"erro")),IF(#REF!&gt;=90,IF(#REF!="M",IF(DB99&gt;=7,"Atinge","Não atinge"),IF(#REF!="F",IF(DB99&gt;=4,"Atinge","Não atinge"),"erro")),IF(AND(#REF!&lt;70,#REF!&gt;64),IF(#REF!="M",IF(DB99&lt;14,"Atinge","Não atinge"),IF(#REF!="F",IF(DB99&lt;12,"Atinge","Não atinge"),"erro")),""))))))))</f>
        <v>#REF!</v>
      </c>
      <c r="DD99" s="68"/>
      <c r="DE99" s="10" t="e">
        <f>IF(AND(#REF!&lt;=69,#REF!&gt;=60),IF(#REF!="M",IF(DD99&lt;=8,"Atinge","Não atinge"),IF(#REF!="F",IF(DD99&lt;=8,"Atinge","Não atinge"),"erro")),IF(AND(#REF!&lt;=79,#REF!&gt;=70),IF(#REF!="M",IF(DD99&lt;=9,"Atinge","Não atinge"),IF(#REF!="F",IF(DD99&lt;=9,"Atinge","Não atinge"),"erro")),IF(#REF!&gt;=80,IF(#REF!="M",IF(DD99&lt;=10,"Atinge","Não atinge"),IF(#REF!="F",IF(DD99&lt;=11,"Atinge","Não atinge"),"erro")),"")))</f>
        <v>#REF!</v>
      </c>
      <c r="DF99" s="68"/>
      <c r="DG99" s="68"/>
      <c r="DH99" s="68"/>
      <c r="DI99" s="68"/>
      <c r="DJ99" s="68"/>
      <c r="DK99" s="68"/>
      <c r="DL99" s="68"/>
      <c r="DM99" s="9">
        <f t="shared" si="16"/>
        <v>0</v>
      </c>
      <c r="DN99" s="9" t="str">
        <f t="shared" si="10"/>
        <v>Não Atinge</v>
      </c>
      <c r="DO99" s="68"/>
      <c r="DP99" s="9" t="str">
        <f t="shared" si="17"/>
        <v>Não atinge</v>
      </c>
      <c r="DQ99" s="69"/>
      <c r="DR99" s="9" t="str">
        <f t="shared" si="18"/>
        <v>Atinge</v>
      </c>
      <c r="DS99" s="115"/>
      <c r="DT99" s="58"/>
      <c r="DU99" s="59"/>
      <c r="DV99" s="59"/>
      <c r="DW99" s="67"/>
      <c r="DX99" s="67"/>
      <c r="DY99" s="59"/>
      <c r="DZ99" s="67"/>
      <c r="EA99" s="59"/>
      <c r="EB99" s="59"/>
      <c r="EC99" s="59"/>
      <c r="ED99" s="59"/>
      <c r="EE99" s="59"/>
      <c r="EF99" s="67"/>
    </row>
    <row r="100" spans="1:136" s="5" customFormat="1" ht="24.95" customHeight="1">
      <c r="A100" s="9">
        <v>97</v>
      </c>
      <c r="B100" s="73" t="str">
        <f>'DADOS PESSOAIS'!B100</f>
        <v>(código)</v>
      </c>
      <c r="C100" s="58"/>
      <c r="D100" s="65"/>
      <c r="E100" s="65"/>
      <c r="F100" s="64"/>
      <c r="G100" s="59"/>
      <c r="H100" s="59"/>
      <c r="I100" s="67"/>
      <c r="J100" s="67"/>
      <c r="K100" s="59"/>
      <c r="L100" s="67"/>
      <c r="M100" s="59"/>
      <c r="N100" s="59"/>
      <c r="O100" s="59"/>
      <c r="P100" s="59"/>
      <c r="Q100" s="59"/>
      <c r="R100" s="67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67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9">
        <f t="shared" si="11"/>
        <v>0</v>
      </c>
      <c r="CG100" s="68"/>
      <c r="CH100" s="10" t="e">
        <f>IF(AND(#REF!&lt;=64,#REF!&gt;=60),IF(#REF!="M",IF(CG100&gt;=14,"Atinge","Não atinge"),IF(#REF!="F",IF(CG100&gt;=12,"Atinge","Não atinge"),"erro")),IF(AND(#REF!&lt;=69,#REF!&gt;=65),IF(#REF!="M",IF(CG100&gt;=12,"Atinge","Não atinge"),IF(#REF!="F",IF(CG100&gt;=11,"Atinge","Não atinge"),"erro")),IF(AND(#REF!&lt;=74,#REF!&gt;=70),IF(#REF!="M",IF(CG100&gt;=12,"Atinge","Não atinge"),IF(#REF!="F",IF(CG100&gt;=10,"Atinge","Não atinge"),"erro")),IF(AND(#REF!&lt;=79,#REF!&gt;=75),IF(#REF!="M",IF(CG100&gt;=11,"Atinge","Não atinge"),IF(#REF!="F",IF(CG100&gt;=10,"Atinge","Não atinge"),"erro")),IF(AND(#REF!&lt;=84,#REF!&gt;=80),IF(#REF!="M",IF(CG100&gt;=10,"Atinge","Não atinge"),IF(#REF!="F",IF(CG100&gt;=9,"Atinge","Não atinge"),"erro")),IF(AND(#REF!&lt;=89,#REF!&gt;=85),IF(#REF!="M",IF(CG100&gt;=8,"Atinge","Não atinge"),IF(#REF!="F",IF(CG100&gt;=8,"Atinge","Não atinge"),"erro")),IF(#REF!&gt;=90,IF(#REF!="M",IF(CG100&gt;=7,"Atinge","Não atinge"),IF(#REF!="F",IF(CG100&gt;=4,"Atinge","Não atinge"),"erro")),IF(AND(#REF!&lt;70,#REF!&gt;64),IF(#REF!="M",IF(CG100&lt;14,"Atinge","Não atinge"),IF(#REF!="F",IF(CG100&lt;12,"Atinge","Não atinge"),"erro")),""))))))))</f>
        <v>#REF!</v>
      </c>
      <c r="CI100" s="68"/>
      <c r="CJ100" s="10" t="e">
        <f>IF(AND(#REF!&lt;=69,#REF!&gt;=60),IF(#REF!="M",IF(CI100&lt;=8,"Atinge","Não atinge"),IF(#REF!="F",IF(CI100&lt;=8,"Atinge","Não atinge"),"erro")),IF(AND(#REF!&lt;=79,#REF!&gt;=70),IF(#REF!="M",IF(CI100&lt;=9,"Atinge","Não atinge"),IF(#REF!="F",IF(CI100&lt;=9,"Atinge","Não atinge"),"erro")),IF(#REF!&gt;=80,IF(#REF!="M",IF(CI100&lt;=10,"Atinge","Não atinge"),IF(#REF!="F",IF(CI100&lt;=11,"Atinge","Não atinge"),"erro")),"")))</f>
        <v>#REF!</v>
      </c>
      <c r="CK100" s="68"/>
      <c r="CL100" s="68"/>
      <c r="CM100" s="68"/>
      <c r="CN100" s="68"/>
      <c r="CO100" s="68"/>
      <c r="CP100" s="68"/>
      <c r="CQ100" s="68"/>
      <c r="CR100" s="9">
        <f t="shared" si="12"/>
        <v>0</v>
      </c>
      <c r="CS100" s="68"/>
      <c r="CT100" s="9" t="str">
        <f t="shared" si="13"/>
        <v>Não atinge</v>
      </c>
      <c r="CU100" s="69"/>
      <c r="CV100" s="9" t="str">
        <f t="shared" si="14"/>
        <v>Atinge</v>
      </c>
      <c r="CW100" s="115"/>
      <c r="CX100" s="70"/>
      <c r="CY100" s="70"/>
      <c r="CZ100" s="35">
        <f t="shared" si="15"/>
        <v>0</v>
      </c>
      <c r="DA100" s="58"/>
      <c r="DB100" s="68"/>
      <c r="DC100" s="10" t="e">
        <f>IF(AND(#REF!&lt;=64,#REF!&gt;=60),IF(#REF!="M",IF(DB100&gt;=14,"Atinge","Não atinge"),IF(#REF!="F",IF(DB100&gt;=12,"Atinge","Não atinge"),"erro")),IF(AND(#REF!&lt;=69,#REF!&gt;=65),IF(#REF!="M",IF(DB100&gt;=12,"Atinge","Não atinge"),IF(#REF!="F",IF(DB100&gt;=11,"Atinge","Não atinge"),"erro")),IF(AND(#REF!&lt;=74,#REF!&gt;=70),IF(#REF!="M",IF(DB100&gt;=12,"Atinge","Não atinge"),IF(#REF!="F",IF(DB100&gt;=10,"Atinge","Não atinge"),"erro")),IF(AND(#REF!&lt;=79,#REF!&gt;=75),IF(#REF!="M",IF(DB100&gt;=11,"Atinge","Não atinge"),IF(#REF!="F",IF(DB100&gt;=10,"Atinge","Não atinge"),"erro")),IF(AND(#REF!&lt;=84,#REF!&gt;=80),IF(#REF!="M",IF(DB100&gt;=10,"Atinge","Não atinge"),IF(#REF!="F",IF(DB100&gt;=9,"Atinge","Não atinge"),"erro")),IF(AND(#REF!&lt;=89,#REF!&gt;=85),IF(#REF!="M",IF(DB100&gt;=8,"Atinge","Não atinge"),IF(#REF!="F",IF(DB100&gt;=8,"Atinge","Não atinge"),"erro")),IF(#REF!&gt;=90,IF(#REF!="M",IF(DB100&gt;=7,"Atinge","Não atinge"),IF(#REF!="F",IF(DB100&gt;=4,"Atinge","Não atinge"),"erro")),IF(AND(#REF!&lt;70,#REF!&gt;64),IF(#REF!="M",IF(DB100&lt;14,"Atinge","Não atinge"),IF(#REF!="F",IF(DB100&lt;12,"Atinge","Não atinge"),"erro")),""))))))))</f>
        <v>#REF!</v>
      </c>
      <c r="DD100" s="68"/>
      <c r="DE100" s="10" t="e">
        <f>IF(AND(#REF!&lt;=69,#REF!&gt;=60),IF(#REF!="M",IF(DD100&lt;=8,"Atinge","Não atinge"),IF(#REF!="F",IF(DD100&lt;=8,"Atinge","Não atinge"),"erro")),IF(AND(#REF!&lt;=79,#REF!&gt;=70),IF(#REF!="M",IF(DD100&lt;=9,"Atinge","Não atinge"),IF(#REF!="F",IF(DD100&lt;=9,"Atinge","Não atinge"),"erro")),IF(#REF!&gt;=80,IF(#REF!="M",IF(DD100&lt;=10,"Atinge","Não atinge"),IF(#REF!="F",IF(DD100&lt;=11,"Atinge","Não atinge"),"erro")),"")))</f>
        <v>#REF!</v>
      </c>
      <c r="DF100" s="68"/>
      <c r="DG100" s="68"/>
      <c r="DH100" s="68"/>
      <c r="DI100" s="68"/>
      <c r="DJ100" s="68"/>
      <c r="DK100" s="68"/>
      <c r="DL100" s="68"/>
      <c r="DM100" s="9">
        <f t="shared" si="16"/>
        <v>0</v>
      </c>
      <c r="DN100" s="9" t="str">
        <f t="shared" ref="DN100:DN131" si="19">IF((DM100-CR100)&gt;=1,"Atinge","Não Atinge")</f>
        <v>Não Atinge</v>
      </c>
      <c r="DO100" s="68"/>
      <c r="DP100" s="9" t="str">
        <f t="shared" si="17"/>
        <v>Não atinge</v>
      </c>
      <c r="DQ100" s="69"/>
      <c r="DR100" s="9" t="str">
        <f t="shared" si="18"/>
        <v>Atinge</v>
      </c>
      <c r="DS100" s="115"/>
      <c r="DT100" s="58"/>
      <c r="DU100" s="59"/>
      <c r="DV100" s="59"/>
      <c r="DW100" s="67"/>
      <c r="DX100" s="67"/>
      <c r="DY100" s="59"/>
      <c r="DZ100" s="67"/>
      <c r="EA100" s="59"/>
      <c r="EB100" s="59"/>
      <c r="EC100" s="59"/>
      <c r="ED100" s="59"/>
      <c r="EE100" s="59"/>
      <c r="EF100" s="67"/>
    </row>
    <row r="101" spans="1:136" s="5" customFormat="1" ht="24.95" customHeight="1">
      <c r="A101" s="9">
        <v>98</v>
      </c>
      <c r="B101" s="73" t="str">
        <f>'DADOS PESSOAIS'!B101</f>
        <v>(código)</v>
      </c>
      <c r="C101" s="58"/>
      <c r="D101" s="65"/>
      <c r="E101" s="65"/>
      <c r="F101" s="64"/>
      <c r="G101" s="59"/>
      <c r="H101" s="59"/>
      <c r="I101" s="67"/>
      <c r="J101" s="67"/>
      <c r="K101" s="59"/>
      <c r="L101" s="67"/>
      <c r="M101" s="59"/>
      <c r="N101" s="59"/>
      <c r="O101" s="59"/>
      <c r="P101" s="59"/>
      <c r="Q101" s="59"/>
      <c r="R101" s="67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67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9">
        <f t="shared" si="11"/>
        <v>0</v>
      </c>
      <c r="CG101" s="68"/>
      <c r="CH101" s="10" t="e">
        <f>IF(AND(#REF!&lt;=64,#REF!&gt;=60),IF(#REF!="M",IF(CG101&gt;=14,"Atinge","Não atinge"),IF(#REF!="F",IF(CG101&gt;=12,"Atinge","Não atinge"),"erro")),IF(AND(#REF!&lt;=69,#REF!&gt;=65),IF(#REF!="M",IF(CG101&gt;=12,"Atinge","Não atinge"),IF(#REF!="F",IF(CG101&gt;=11,"Atinge","Não atinge"),"erro")),IF(AND(#REF!&lt;=74,#REF!&gt;=70),IF(#REF!="M",IF(CG101&gt;=12,"Atinge","Não atinge"),IF(#REF!="F",IF(CG101&gt;=10,"Atinge","Não atinge"),"erro")),IF(AND(#REF!&lt;=79,#REF!&gt;=75),IF(#REF!="M",IF(CG101&gt;=11,"Atinge","Não atinge"),IF(#REF!="F",IF(CG101&gt;=10,"Atinge","Não atinge"),"erro")),IF(AND(#REF!&lt;=84,#REF!&gt;=80),IF(#REF!="M",IF(CG101&gt;=10,"Atinge","Não atinge"),IF(#REF!="F",IF(CG101&gt;=9,"Atinge","Não atinge"),"erro")),IF(AND(#REF!&lt;=89,#REF!&gt;=85),IF(#REF!="M",IF(CG101&gt;=8,"Atinge","Não atinge"),IF(#REF!="F",IF(CG101&gt;=8,"Atinge","Não atinge"),"erro")),IF(#REF!&gt;=90,IF(#REF!="M",IF(CG101&gt;=7,"Atinge","Não atinge"),IF(#REF!="F",IF(CG101&gt;=4,"Atinge","Não atinge"),"erro")),IF(AND(#REF!&lt;70,#REF!&gt;64),IF(#REF!="M",IF(CG101&lt;14,"Atinge","Não atinge"),IF(#REF!="F",IF(CG101&lt;12,"Atinge","Não atinge"),"erro")),""))))))))</f>
        <v>#REF!</v>
      </c>
      <c r="CI101" s="68"/>
      <c r="CJ101" s="10" t="e">
        <f>IF(AND(#REF!&lt;=69,#REF!&gt;=60),IF(#REF!="M",IF(CI101&lt;=8,"Atinge","Não atinge"),IF(#REF!="F",IF(CI101&lt;=8,"Atinge","Não atinge"),"erro")),IF(AND(#REF!&lt;=79,#REF!&gt;=70),IF(#REF!="M",IF(CI101&lt;=9,"Atinge","Não atinge"),IF(#REF!="F",IF(CI101&lt;=9,"Atinge","Não atinge"),"erro")),IF(#REF!&gt;=80,IF(#REF!="M",IF(CI101&lt;=10,"Atinge","Não atinge"),IF(#REF!="F",IF(CI101&lt;=11,"Atinge","Não atinge"),"erro")),"")))</f>
        <v>#REF!</v>
      </c>
      <c r="CK101" s="68"/>
      <c r="CL101" s="68"/>
      <c r="CM101" s="68"/>
      <c r="CN101" s="68"/>
      <c r="CO101" s="68"/>
      <c r="CP101" s="68"/>
      <c r="CQ101" s="68"/>
      <c r="CR101" s="9">
        <f t="shared" si="12"/>
        <v>0</v>
      </c>
      <c r="CS101" s="68"/>
      <c r="CT101" s="9" t="str">
        <f t="shared" si="13"/>
        <v>Não atinge</v>
      </c>
      <c r="CU101" s="69"/>
      <c r="CV101" s="9" t="str">
        <f t="shared" si="14"/>
        <v>Atinge</v>
      </c>
      <c r="CW101" s="115"/>
      <c r="CX101" s="70"/>
      <c r="CY101" s="70"/>
      <c r="CZ101" s="35">
        <f t="shared" si="15"/>
        <v>0</v>
      </c>
      <c r="DA101" s="58"/>
      <c r="DB101" s="68"/>
      <c r="DC101" s="10" t="e">
        <f>IF(AND(#REF!&lt;=64,#REF!&gt;=60),IF(#REF!="M",IF(DB101&gt;=14,"Atinge","Não atinge"),IF(#REF!="F",IF(DB101&gt;=12,"Atinge","Não atinge"),"erro")),IF(AND(#REF!&lt;=69,#REF!&gt;=65),IF(#REF!="M",IF(DB101&gt;=12,"Atinge","Não atinge"),IF(#REF!="F",IF(DB101&gt;=11,"Atinge","Não atinge"),"erro")),IF(AND(#REF!&lt;=74,#REF!&gt;=70),IF(#REF!="M",IF(DB101&gt;=12,"Atinge","Não atinge"),IF(#REF!="F",IF(DB101&gt;=10,"Atinge","Não atinge"),"erro")),IF(AND(#REF!&lt;=79,#REF!&gt;=75),IF(#REF!="M",IF(DB101&gt;=11,"Atinge","Não atinge"),IF(#REF!="F",IF(DB101&gt;=10,"Atinge","Não atinge"),"erro")),IF(AND(#REF!&lt;=84,#REF!&gt;=80),IF(#REF!="M",IF(DB101&gt;=10,"Atinge","Não atinge"),IF(#REF!="F",IF(DB101&gt;=9,"Atinge","Não atinge"),"erro")),IF(AND(#REF!&lt;=89,#REF!&gt;=85),IF(#REF!="M",IF(DB101&gt;=8,"Atinge","Não atinge"),IF(#REF!="F",IF(DB101&gt;=8,"Atinge","Não atinge"),"erro")),IF(#REF!&gt;=90,IF(#REF!="M",IF(DB101&gt;=7,"Atinge","Não atinge"),IF(#REF!="F",IF(DB101&gt;=4,"Atinge","Não atinge"),"erro")),IF(AND(#REF!&lt;70,#REF!&gt;64),IF(#REF!="M",IF(DB101&lt;14,"Atinge","Não atinge"),IF(#REF!="F",IF(DB101&lt;12,"Atinge","Não atinge"),"erro")),""))))))))</f>
        <v>#REF!</v>
      </c>
      <c r="DD101" s="68"/>
      <c r="DE101" s="10" t="e">
        <f>IF(AND(#REF!&lt;=69,#REF!&gt;=60),IF(#REF!="M",IF(DD101&lt;=8,"Atinge","Não atinge"),IF(#REF!="F",IF(DD101&lt;=8,"Atinge","Não atinge"),"erro")),IF(AND(#REF!&lt;=79,#REF!&gt;=70),IF(#REF!="M",IF(DD101&lt;=9,"Atinge","Não atinge"),IF(#REF!="F",IF(DD101&lt;=9,"Atinge","Não atinge"),"erro")),IF(#REF!&gt;=80,IF(#REF!="M",IF(DD101&lt;=10,"Atinge","Não atinge"),IF(#REF!="F",IF(DD101&lt;=11,"Atinge","Não atinge"),"erro")),"")))</f>
        <v>#REF!</v>
      </c>
      <c r="DF101" s="68"/>
      <c r="DG101" s="68"/>
      <c r="DH101" s="68"/>
      <c r="DI101" s="68"/>
      <c r="DJ101" s="68"/>
      <c r="DK101" s="68"/>
      <c r="DL101" s="68"/>
      <c r="DM101" s="9">
        <f t="shared" si="16"/>
        <v>0</v>
      </c>
      <c r="DN101" s="9" t="str">
        <f t="shared" si="19"/>
        <v>Não Atinge</v>
      </c>
      <c r="DO101" s="68"/>
      <c r="DP101" s="9" t="str">
        <f t="shared" si="17"/>
        <v>Não atinge</v>
      </c>
      <c r="DQ101" s="69"/>
      <c r="DR101" s="9" t="str">
        <f t="shared" si="18"/>
        <v>Atinge</v>
      </c>
      <c r="DS101" s="115"/>
      <c r="DT101" s="58"/>
      <c r="DU101" s="59"/>
      <c r="DV101" s="59"/>
      <c r="DW101" s="67"/>
      <c r="DX101" s="67"/>
      <c r="DY101" s="59"/>
      <c r="DZ101" s="67"/>
      <c r="EA101" s="59"/>
      <c r="EB101" s="59"/>
      <c r="EC101" s="59"/>
      <c r="ED101" s="59"/>
      <c r="EE101" s="59"/>
      <c r="EF101" s="67"/>
    </row>
    <row r="102" spans="1:136" s="5" customFormat="1" ht="24.95" customHeight="1">
      <c r="A102" s="9">
        <v>99</v>
      </c>
      <c r="B102" s="73" t="str">
        <f>'DADOS PESSOAIS'!B102</f>
        <v>(código)</v>
      </c>
      <c r="C102" s="58"/>
      <c r="D102" s="65"/>
      <c r="E102" s="65"/>
      <c r="F102" s="64"/>
      <c r="G102" s="59"/>
      <c r="H102" s="59"/>
      <c r="I102" s="67"/>
      <c r="J102" s="67"/>
      <c r="K102" s="59"/>
      <c r="L102" s="67"/>
      <c r="M102" s="59"/>
      <c r="N102" s="59"/>
      <c r="O102" s="59"/>
      <c r="P102" s="59"/>
      <c r="Q102" s="59"/>
      <c r="R102" s="67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67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9">
        <f t="shared" si="11"/>
        <v>0</v>
      </c>
      <c r="CG102" s="68"/>
      <c r="CH102" s="10" t="e">
        <f>IF(AND(#REF!&lt;=64,#REF!&gt;=60),IF(#REF!="M",IF(CG102&gt;=14,"Atinge","Não atinge"),IF(#REF!="F",IF(CG102&gt;=12,"Atinge","Não atinge"),"erro")),IF(AND(#REF!&lt;=69,#REF!&gt;=65),IF(#REF!="M",IF(CG102&gt;=12,"Atinge","Não atinge"),IF(#REF!="F",IF(CG102&gt;=11,"Atinge","Não atinge"),"erro")),IF(AND(#REF!&lt;=74,#REF!&gt;=70),IF(#REF!="M",IF(CG102&gt;=12,"Atinge","Não atinge"),IF(#REF!="F",IF(CG102&gt;=10,"Atinge","Não atinge"),"erro")),IF(AND(#REF!&lt;=79,#REF!&gt;=75),IF(#REF!="M",IF(CG102&gt;=11,"Atinge","Não atinge"),IF(#REF!="F",IF(CG102&gt;=10,"Atinge","Não atinge"),"erro")),IF(AND(#REF!&lt;=84,#REF!&gt;=80),IF(#REF!="M",IF(CG102&gt;=10,"Atinge","Não atinge"),IF(#REF!="F",IF(CG102&gt;=9,"Atinge","Não atinge"),"erro")),IF(AND(#REF!&lt;=89,#REF!&gt;=85),IF(#REF!="M",IF(CG102&gt;=8,"Atinge","Não atinge"),IF(#REF!="F",IF(CG102&gt;=8,"Atinge","Não atinge"),"erro")),IF(#REF!&gt;=90,IF(#REF!="M",IF(CG102&gt;=7,"Atinge","Não atinge"),IF(#REF!="F",IF(CG102&gt;=4,"Atinge","Não atinge"),"erro")),IF(AND(#REF!&lt;70,#REF!&gt;64),IF(#REF!="M",IF(CG102&lt;14,"Atinge","Não atinge"),IF(#REF!="F",IF(CG102&lt;12,"Atinge","Não atinge"),"erro")),""))))))))</f>
        <v>#REF!</v>
      </c>
      <c r="CI102" s="68"/>
      <c r="CJ102" s="10" t="e">
        <f>IF(AND(#REF!&lt;=69,#REF!&gt;=60),IF(#REF!="M",IF(CI102&lt;=8,"Atinge","Não atinge"),IF(#REF!="F",IF(CI102&lt;=8,"Atinge","Não atinge"),"erro")),IF(AND(#REF!&lt;=79,#REF!&gt;=70),IF(#REF!="M",IF(CI102&lt;=9,"Atinge","Não atinge"),IF(#REF!="F",IF(CI102&lt;=9,"Atinge","Não atinge"),"erro")),IF(#REF!&gt;=80,IF(#REF!="M",IF(CI102&lt;=10,"Atinge","Não atinge"),IF(#REF!="F",IF(CI102&lt;=11,"Atinge","Não atinge"),"erro")),"")))</f>
        <v>#REF!</v>
      </c>
      <c r="CK102" s="68"/>
      <c r="CL102" s="68"/>
      <c r="CM102" s="68"/>
      <c r="CN102" s="68"/>
      <c r="CO102" s="68"/>
      <c r="CP102" s="68"/>
      <c r="CQ102" s="68"/>
      <c r="CR102" s="9">
        <f t="shared" si="12"/>
        <v>0</v>
      </c>
      <c r="CS102" s="68"/>
      <c r="CT102" s="9" t="str">
        <f t="shared" si="13"/>
        <v>Não atinge</v>
      </c>
      <c r="CU102" s="69"/>
      <c r="CV102" s="9" t="str">
        <f t="shared" si="14"/>
        <v>Atinge</v>
      </c>
      <c r="CW102" s="115"/>
      <c r="CX102" s="70"/>
      <c r="CY102" s="70"/>
      <c r="CZ102" s="35">
        <f t="shared" si="15"/>
        <v>0</v>
      </c>
      <c r="DA102" s="58"/>
      <c r="DB102" s="68"/>
      <c r="DC102" s="10" t="e">
        <f>IF(AND(#REF!&lt;=64,#REF!&gt;=60),IF(#REF!="M",IF(DB102&gt;=14,"Atinge","Não atinge"),IF(#REF!="F",IF(DB102&gt;=12,"Atinge","Não atinge"),"erro")),IF(AND(#REF!&lt;=69,#REF!&gt;=65),IF(#REF!="M",IF(DB102&gt;=12,"Atinge","Não atinge"),IF(#REF!="F",IF(DB102&gt;=11,"Atinge","Não atinge"),"erro")),IF(AND(#REF!&lt;=74,#REF!&gt;=70),IF(#REF!="M",IF(DB102&gt;=12,"Atinge","Não atinge"),IF(#REF!="F",IF(DB102&gt;=10,"Atinge","Não atinge"),"erro")),IF(AND(#REF!&lt;=79,#REF!&gt;=75),IF(#REF!="M",IF(DB102&gt;=11,"Atinge","Não atinge"),IF(#REF!="F",IF(DB102&gt;=10,"Atinge","Não atinge"),"erro")),IF(AND(#REF!&lt;=84,#REF!&gt;=80),IF(#REF!="M",IF(DB102&gt;=10,"Atinge","Não atinge"),IF(#REF!="F",IF(DB102&gt;=9,"Atinge","Não atinge"),"erro")),IF(AND(#REF!&lt;=89,#REF!&gt;=85),IF(#REF!="M",IF(DB102&gt;=8,"Atinge","Não atinge"),IF(#REF!="F",IF(DB102&gt;=8,"Atinge","Não atinge"),"erro")),IF(#REF!&gt;=90,IF(#REF!="M",IF(DB102&gt;=7,"Atinge","Não atinge"),IF(#REF!="F",IF(DB102&gt;=4,"Atinge","Não atinge"),"erro")),IF(AND(#REF!&lt;70,#REF!&gt;64),IF(#REF!="M",IF(DB102&lt;14,"Atinge","Não atinge"),IF(#REF!="F",IF(DB102&lt;12,"Atinge","Não atinge"),"erro")),""))))))))</f>
        <v>#REF!</v>
      </c>
      <c r="DD102" s="68"/>
      <c r="DE102" s="10" t="e">
        <f>IF(AND(#REF!&lt;=69,#REF!&gt;=60),IF(#REF!="M",IF(DD102&lt;=8,"Atinge","Não atinge"),IF(#REF!="F",IF(DD102&lt;=8,"Atinge","Não atinge"),"erro")),IF(AND(#REF!&lt;=79,#REF!&gt;=70),IF(#REF!="M",IF(DD102&lt;=9,"Atinge","Não atinge"),IF(#REF!="F",IF(DD102&lt;=9,"Atinge","Não atinge"),"erro")),IF(#REF!&gt;=80,IF(#REF!="M",IF(DD102&lt;=10,"Atinge","Não atinge"),IF(#REF!="F",IF(DD102&lt;=11,"Atinge","Não atinge"),"erro")),"")))</f>
        <v>#REF!</v>
      </c>
      <c r="DF102" s="68"/>
      <c r="DG102" s="68"/>
      <c r="DH102" s="68"/>
      <c r="DI102" s="68"/>
      <c r="DJ102" s="68"/>
      <c r="DK102" s="68"/>
      <c r="DL102" s="68"/>
      <c r="DM102" s="9">
        <f t="shared" si="16"/>
        <v>0</v>
      </c>
      <c r="DN102" s="9" t="str">
        <f t="shared" si="19"/>
        <v>Não Atinge</v>
      </c>
      <c r="DO102" s="68"/>
      <c r="DP102" s="9" t="str">
        <f t="shared" si="17"/>
        <v>Não atinge</v>
      </c>
      <c r="DQ102" s="69"/>
      <c r="DR102" s="9" t="str">
        <f t="shared" si="18"/>
        <v>Atinge</v>
      </c>
      <c r="DS102" s="115"/>
      <c r="DT102" s="58"/>
      <c r="DU102" s="59"/>
      <c r="DV102" s="59"/>
      <c r="DW102" s="67"/>
      <c r="DX102" s="67"/>
      <c r="DY102" s="59"/>
      <c r="DZ102" s="67"/>
      <c r="EA102" s="59"/>
      <c r="EB102" s="59"/>
      <c r="EC102" s="59"/>
      <c r="ED102" s="59"/>
      <c r="EE102" s="59"/>
      <c r="EF102" s="67"/>
    </row>
    <row r="103" spans="1:136" s="5" customFormat="1" ht="24.95" customHeight="1">
      <c r="A103" s="9">
        <v>100</v>
      </c>
      <c r="B103" s="73" t="str">
        <f>'DADOS PESSOAIS'!B103</f>
        <v>(código)</v>
      </c>
      <c r="C103" s="58"/>
      <c r="D103" s="65"/>
      <c r="E103" s="65"/>
      <c r="F103" s="64"/>
      <c r="G103" s="59"/>
      <c r="H103" s="59"/>
      <c r="I103" s="67"/>
      <c r="J103" s="67"/>
      <c r="K103" s="59"/>
      <c r="L103" s="67"/>
      <c r="M103" s="59"/>
      <c r="N103" s="59"/>
      <c r="O103" s="59"/>
      <c r="P103" s="59"/>
      <c r="Q103" s="59"/>
      <c r="R103" s="67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67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9">
        <f t="shared" si="11"/>
        <v>0</v>
      </c>
      <c r="CG103" s="68"/>
      <c r="CH103" s="10" t="e">
        <f>IF(AND(#REF!&lt;=64,#REF!&gt;=60),IF(#REF!="M",IF(CG103&gt;=14,"Atinge","Não atinge"),IF(#REF!="F",IF(CG103&gt;=12,"Atinge","Não atinge"),"erro")),IF(AND(#REF!&lt;=69,#REF!&gt;=65),IF(#REF!="M",IF(CG103&gt;=12,"Atinge","Não atinge"),IF(#REF!="F",IF(CG103&gt;=11,"Atinge","Não atinge"),"erro")),IF(AND(#REF!&lt;=74,#REF!&gt;=70),IF(#REF!="M",IF(CG103&gt;=12,"Atinge","Não atinge"),IF(#REF!="F",IF(CG103&gt;=10,"Atinge","Não atinge"),"erro")),IF(AND(#REF!&lt;=79,#REF!&gt;=75),IF(#REF!="M",IF(CG103&gt;=11,"Atinge","Não atinge"),IF(#REF!="F",IF(CG103&gt;=10,"Atinge","Não atinge"),"erro")),IF(AND(#REF!&lt;=84,#REF!&gt;=80),IF(#REF!="M",IF(CG103&gt;=10,"Atinge","Não atinge"),IF(#REF!="F",IF(CG103&gt;=9,"Atinge","Não atinge"),"erro")),IF(AND(#REF!&lt;=89,#REF!&gt;=85),IF(#REF!="M",IF(CG103&gt;=8,"Atinge","Não atinge"),IF(#REF!="F",IF(CG103&gt;=8,"Atinge","Não atinge"),"erro")),IF(#REF!&gt;=90,IF(#REF!="M",IF(CG103&gt;=7,"Atinge","Não atinge"),IF(#REF!="F",IF(CG103&gt;=4,"Atinge","Não atinge"),"erro")),IF(AND(#REF!&lt;70,#REF!&gt;64),IF(#REF!="M",IF(CG103&lt;14,"Atinge","Não atinge"),IF(#REF!="F",IF(CG103&lt;12,"Atinge","Não atinge"),"erro")),""))))))))</f>
        <v>#REF!</v>
      </c>
      <c r="CI103" s="68"/>
      <c r="CJ103" s="10" t="e">
        <f>IF(AND(#REF!&lt;=69,#REF!&gt;=60),IF(#REF!="M",IF(CI103&lt;=8,"Atinge","Não atinge"),IF(#REF!="F",IF(CI103&lt;=8,"Atinge","Não atinge"),"erro")),IF(AND(#REF!&lt;=79,#REF!&gt;=70),IF(#REF!="M",IF(CI103&lt;=9,"Atinge","Não atinge"),IF(#REF!="F",IF(CI103&lt;=9,"Atinge","Não atinge"),"erro")),IF(#REF!&gt;=80,IF(#REF!="M",IF(CI103&lt;=10,"Atinge","Não atinge"),IF(#REF!="F",IF(CI103&lt;=11,"Atinge","Não atinge"),"erro")),"")))</f>
        <v>#REF!</v>
      </c>
      <c r="CK103" s="68"/>
      <c r="CL103" s="68"/>
      <c r="CM103" s="68"/>
      <c r="CN103" s="68"/>
      <c r="CO103" s="68"/>
      <c r="CP103" s="68"/>
      <c r="CQ103" s="68"/>
      <c r="CR103" s="9">
        <f t="shared" si="12"/>
        <v>0</v>
      </c>
      <c r="CS103" s="68"/>
      <c r="CT103" s="9" t="str">
        <f t="shared" si="13"/>
        <v>Não atinge</v>
      </c>
      <c r="CU103" s="69"/>
      <c r="CV103" s="9" t="str">
        <f t="shared" si="14"/>
        <v>Atinge</v>
      </c>
      <c r="CW103" s="115"/>
      <c r="CX103" s="70"/>
      <c r="CY103" s="70"/>
      <c r="CZ103" s="35">
        <f t="shared" si="15"/>
        <v>0</v>
      </c>
      <c r="DA103" s="58"/>
      <c r="DB103" s="68"/>
      <c r="DC103" s="10" t="e">
        <f>IF(AND(#REF!&lt;=64,#REF!&gt;=60),IF(#REF!="M",IF(DB103&gt;=14,"Atinge","Não atinge"),IF(#REF!="F",IF(DB103&gt;=12,"Atinge","Não atinge"),"erro")),IF(AND(#REF!&lt;=69,#REF!&gt;=65),IF(#REF!="M",IF(DB103&gt;=12,"Atinge","Não atinge"),IF(#REF!="F",IF(DB103&gt;=11,"Atinge","Não atinge"),"erro")),IF(AND(#REF!&lt;=74,#REF!&gt;=70),IF(#REF!="M",IF(DB103&gt;=12,"Atinge","Não atinge"),IF(#REF!="F",IF(DB103&gt;=10,"Atinge","Não atinge"),"erro")),IF(AND(#REF!&lt;=79,#REF!&gt;=75),IF(#REF!="M",IF(DB103&gt;=11,"Atinge","Não atinge"),IF(#REF!="F",IF(DB103&gt;=10,"Atinge","Não atinge"),"erro")),IF(AND(#REF!&lt;=84,#REF!&gt;=80),IF(#REF!="M",IF(DB103&gt;=10,"Atinge","Não atinge"),IF(#REF!="F",IF(DB103&gt;=9,"Atinge","Não atinge"),"erro")),IF(AND(#REF!&lt;=89,#REF!&gt;=85),IF(#REF!="M",IF(DB103&gt;=8,"Atinge","Não atinge"),IF(#REF!="F",IF(DB103&gt;=8,"Atinge","Não atinge"),"erro")),IF(#REF!&gt;=90,IF(#REF!="M",IF(DB103&gt;=7,"Atinge","Não atinge"),IF(#REF!="F",IF(DB103&gt;=4,"Atinge","Não atinge"),"erro")),IF(AND(#REF!&lt;70,#REF!&gt;64),IF(#REF!="M",IF(DB103&lt;14,"Atinge","Não atinge"),IF(#REF!="F",IF(DB103&lt;12,"Atinge","Não atinge"),"erro")),""))))))))</f>
        <v>#REF!</v>
      </c>
      <c r="DD103" s="68"/>
      <c r="DE103" s="10" t="e">
        <f>IF(AND(#REF!&lt;=69,#REF!&gt;=60),IF(#REF!="M",IF(DD103&lt;=8,"Atinge","Não atinge"),IF(#REF!="F",IF(DD103&lt;=8,"Atinge","Não atinge"),"erro")),IF(AND(#REF!&lt;=79,#REF!&gt;=70),IF(#REF!="M",IF(DD103&lt;=9,"Atinge","Não atinge"),IF(#REF!="F",IF(DD103&lt;=9,"Atinge","Não atinge"),"erro")),IF(#REF!&gt;=80,IF(#REF!="M",IF(DD103&lt;=10,"Atinge","Não atinge"),IF(#REF!="F",IF(DD103&lt;=11,"Atinge","Não atinge"),"erro")),"")))</f>
        <v>#REF!</v>
      </c>
      <c r="DF103" s="68"/>
      <c r="DG103" s="68"/>
      <c r="DH103" s="68"/>
      <c r="DI103" s="68"/>
      <c r="DJ103" s="68"/>
      <c r="DK103" s="68"/>
      <c r="DL103" s="68"/>
      <c r="DM103" s="9">
        <f t="shared" si="16"/>
        <v>0</v>
      </c>
      <c r="DN103" s="9" t="str">
        <f t="shared" si="19"/>
        <v>Não Atinge</v>
      </c>
      <c r="DO103" s="68"/>
      <c r="DP103" s="9" t="str">
        <f t="shared" si="17"/>
        <v>Não atinge</v>
      </c>
      <c r="DQ103" s="69"/>
      <c r="DR103" s="9" t="str">
        <f t="shared" si="18"/>
        <v>Atinge</v>
      </c>
      <c r="DS103" s="115"/>
      <c r="DT103" s="58"/>
      <c r="DU103" s="59"/>
      <c r="DV103" s="59"/>
      <c r="DW103" s="67"/>
      <c r="DX103" s="67"/>
      <c r="DY103" s="59"/>
      <c r="DZ103" s="67"/>
      <c r="EA103" s="59"/>
      <c r="EB103" s="59"/>
      <c r="EC103" s="59"/>
      <c r="ED103" s="59"/>
      <c r="EE103" s="59"/>
      <c r="EF103" s="67"/>
    </row>
    <row r="104" spans="1:136" s="5" customFormat="1" ht="24.95" customHeight="1">
      <c r="A104" s="9">
        <v>101</v>
      </c>
      <c r="B104" s="73" t="str">
        <f>'DADOS PESSOAIS'!B104</f>
        <v>(código)</v>
      </c>
      <c r="C104" s="58"/>
      <c r="D104" s="65"/>
      <c r="E104" s="65"/>
      <c r="F104" s="64"/>
      <c r="G104" s="59"/>
      <c r="H104" s="59"/>
      <c r="I104" s="67"/>
      <c r="J104" s="67"/>
      <c r="K104" s="59"/>
      <c r="L104" s="67"/>
      <c r="M104" s="59"/>
      <c r="N104" s="59"/>
      <c r="O104" s="59"/>
      <c r="P104" s="59"/>
      <c r="Q104" s="59"/>
      <c r="R104" s="67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67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9">
        <f t="shared" si="11"/>
        <v>0</v>
      </c>
      <c r="CG104" s="68"/>
      <c r="CH104" s="10" t="e">
        <f>IF(AND(#REF!&lt;=64,#REF!&gt;=60),IF(#REF!="M",IF(CG104&gt;=14,"Atinge","Não atinge"),IF(#REF!="F",IF(CG104&gt;=12,"Atinge","Não atinge"),"erro")),IF(AND(#REF!&lt;=69,#REF!&gt;=65),IF(#REF!="M",IF(CG104&gt;=12,"Atinge","Não atinge"),IF(#REF!="F",IF(CG104&gt;=11,"Atinge","Não atinge"),"erro")),IF(AND(#REF!&lt;=74,#REF!&gt;=70),IF(#REF!="M",IF(CG104&gt;=12,"Atinge","Não atinge"),IF(#REF!="F",IF(CG104&gt;=10,"Atinge","Não atinge"),"erro")),IF(AND(#REF!&lt;=79,#REF!&gt;=75),IF(#REF!="M",IF(CG104&gt;=11,"Atinge","Não atinge"),IF(#REF!="F",IF(CG104&gt;=10,"Atinge","Não atinge"),"erro")),IF(AND(#REF!&lt;=84,#REF!&gt;=80),IF(#REF!="M",IF(CG104&gt;=10,"Atinge","Não atinge"),IF(#REF!="F",IF(CG104&gt;=9,"Atinge","Não atinge"),"erro")),IF(AND(#REF!&lt;=89,#REF!&gt;=85),IF(#REF!="M",IF(CG104&gt;=8,"Atinge","Não atinge"),IF(#REF!="F",IF(CG104&gt;=8,"Atinge","Não atinge"),"erro")),IF(#REF!&gt;=90,IF(#REF!="M",IF(CG104&gt;=7,"Atinge","Não atinge"),IF(#REF!="F",IF(CG104&gt;=4,"Atinge","Não atinge"),"erro")),IF(AND(#REF!&lt;70,#REF!&gt;64),IF(#REF!="M",IF(CG104&lt;14,"Atinge","Não atinge"),IF(#REF!="F",IF(CG104&lt;12,"Atinge","Não atinge"),"erro")),""))))))))</f>
        <v>#REF!</v>
      </c>
      <c r="CI104" s="68"/>
      <c r="CJ104" s="10" t="e">
        <f>IF(AND(#REF!&lt;=69,#REF!&gt;=60),IF(#REF!="M",IF(CI104&lt;=8,"Atinge","Não atinge"),IF(#REF!="F",IF(CI104&lt;=8,"Atinge","Não atinge"),"erro")),IF(AND(#REF!&lt;=79,#REF!&gt;=70),IF(#REF!="M",IF(CI104&lt;=9,"Atinge","Não atinge"),IF(#REF!="F",IF(CI104&lt;=9,"Atinge","Não atinge"),"erro")),IF(#REF!&gt;=80,IF(#REF!="M",IF(CI104&lt;=10,"Atinge","Não atinge"),IF(#REF!="F",IF(CI104&lt;=11,"Atinge","Não atinge"),"erro")),"")))</f>
        <v>#REF!</v>
      </c>
      <c r="CK104" s="68"/>
      <c r="CL104" s="68"/>
      <c r="CM104" s="68"/>
      <c r="CN104" s="68"/>
      <c r="CO104" s="68"/>
      <c r="CP104" s="68"/>
      <c r="CQ104" s="68"/>
      <c r="CR104" s="9">
        <f t="shared" si="12"/>
        <v>0</v>
      </c>
      <c r="CS104" s="68"/>
      <c r="CT104" s="9" t="str">
        <f t="shared" si="13"/>
        <v>Não atinge</v>
      </c>
      <c r="CU104" s="69"/>
      <c r="CV104" s="9" t="str">
        <f t="shared" si="14"/>
        <v>Atinge</v>
      </c>
      <c r="CW104" s="115"/>
      <c r="CX104" s="70"/>
      <c r="CY104" s="70"/>
      <c r="CZ104" s="35">
        <f t="shared" si="15"/>
        <v>0</v>
      </c>
      <c r="DA104" s="58"/>
      <c r="DB104" s="68"/>
      <c r="DC104" s="10" t="e">
        <f>IF(AND(#REF!&lt;=64,#REF!&gt;=60),IF(#REF!="M",IF(DB104&gt;=14,"Atinge","Não atinge"),IF(#REF!="F",IF(DB104&gt;=12,"Atinge","Não atinge"),"erro")),IF(AND(#REF!&lt;=69,#REF!&gt;=65),IF(#REF!="M",IF(DB104&gt;=12,"Atinge","Não atinge"),IF(#REF!="F",IF(DB104&gt;=11,"Atinge","Não atinge"),"erro")),IF(AND(#REF!&lt;=74,#REF!&gt;=70),IF(#REF!="M",IF(DB104&gt;=12,"Atinge","Não atinge"),IF(#REF!="F",IF(DB104&gt;=10,"Atinge","Não atinge"),"erro")),IF(AND(#REF!&lt;=79,#REF!&gt;=75),IF(#REF!="M",IF(DB104&gt;=11,"Atinge","Não atinge"),IF(#REF!="F",IF(DB104&gt;=10,"Atinge","Não atinge"),"erro")),IF(AND(#REF!&lt;=84,#REF!&gt;=80),IF(#REF!="M",IF(DB104&gt;=10,"Atinge","Não atinge"),IF(#REF!="F",IF(DB104&gt;=9,"Atinge","Não atinge"),"erro")),IF(AND(#REF!&lt;=89,#REF!&gt;=85),IF(#REF!="M",IF(DB104&gt;=8,"Atinge","Não atinge"),IF(#REF!="F",IF(DB104&gt;=8,"Atinge","Não atinge"),"erro")),IF(#REF!&gt;=90,IF(#REF!="M",IF(DB104&gt;=7,"Atinge","Não atinge"),IF(#REF!="F",IF(DB104&gt;=4,"Atinge","Não atinge"),"erro")),IF(AND(#REF!&lt;70,#REF!&gt;64),IF(#REF!="M",IF(DB104&lt;14,"Atinge","Não atinge"),IF(#REF!="F",IF(DB104&lt;12,"Atinge","Não atinge"),"erro")),""))))))))</f>
        <v>#REF!</v>
      </c>
      <c r="DD104" s="68"/>
      <c r="DE104" s="10" t="e">
        <f>IF(AND(#REF!&lt;=69,#REF!&gt;=60),IF(#REF!="M",IF(DD104&lt;=8,"Atinge","Não atinge"),IF(#REF!="F",IF(DD104&lt;=8,"Atinge","Não atinge"),"erro")),IF(AND(#REF!&lt;=79,#REF!&gt;=70),IF(#REF!="M",IF(DD104&lt;=9,"Atinge","Não atinge"),IF(#REF!="F",IF(DD104&lt;=9,"Atinge","Não atinge"),"erro")),IF(#REF!&gt;=80,IF(#REF!="M",IF(DD104&lt;=10,"Atinge","Não atinge"),IF(#REF!="F",IF(DD104&lt;=11,"Atinge","Não atinge"),"erro")),"")))</f>
        <v>#REF!</v>
      </c>
      <c r="DF104" s="68"/>
      <c r="DG104" s="68"/>
      <c r="DH104" s="68"/>
      <c r="DI104" s="68"/>
      <c r="DJ104" s="68"/>
      <c r="DK104" s="68"/>
      <c r="DL104" s="68"/>
      <c r="DM104" s="9">
        <f t="shared" si="16"/>
        <v>0</v>
      </c>
      <c r="DN104" s="9" t="str">
        <f t="shared" si="19"/>
        <v>Não Atinge</v>
      </c>
      <c r="DO104" s="68"/>
      <c r="DP104" s="9" t="str">
        <f t="shared" si="17"/>
        <v>Não atinge</v>
      </c>
      <c r="DQ104" s="69"/>
      <c r="DR104" s="9" t="str">
        <f t="shared" si="18"/>
        <v>Atinge</v>
      </c>
      <c r="DS104" s="115"/>
      <c r="DT104" s="58"/>
      <c r="DU104" s="59"/>
      <c r="DV104" s="59"/>
      <c r="DW104" s="67"/>
      <c r="DX104" s="67"/>
      <c r="DY104" s="59"/>
      <c r="DZ104" s="67"/>
      <c r="EA104" s="59"/>
      <c r="EB104" s="59"/>
      <c r="EC104" s="59"/>
      <c r="ED104" s="59"/>
      <c r="EE104" s="59"/>
      <c r="EF104" s="67"/>
    </row>
    <row r="105" spans="1:136" s="5" customFormat="1" ht="24.95" customHeight="1">
      <c r="A105" s="9">
        <v>102</v>
      </c>
      <c r="B105" s="73" t="str">
        <f>'DADOS PESSOAIS'!B105</f>
        <v>(código)</v>
      </c>
      <c r="C105" s="58"/>
      <c r="D105" s="65"/>
      <c r="E105" s="65"/>
      <c r="F105" s="64"/>
      <c r="G105" s="59"/>
      <c r="H105" s="59"/>
      <c r="I105" s="67"/>
      <c r="J105" s="67"/>
      <c r="K105" s="59"/>
      <c r="L105" s="67"/>
      <c r="M105" s="59"/>
      <c r="N105" s="59"/>
      <c r="O105" s="59"/>
      <c r="P105" s="59"/>
      <c r="Q105" s="59"/>
      <c r="R105" s="67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67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9">
        <f t="shared" si="11"/>
        <v>0</v>
      </c>
      <c r="CG105" s="68"/>
      <c r="CH105" s="10" t="e">
        <f>IF(AND(#REF!&lt;=64,#REF!&gt;=60),IF(#REF!="M",IF(CG105&gt;=14,"Atinge","Não atinge"),IF(#REF!="F",IF(CG105&gt;=12,"Atinge","Não atinge"),"erro")),IF(AND(#REF!&lt;=69,#REF!&gt;=65),IF(#REF!="M",IF(CG105&gt;=12,"Atinge","Não atinge"),IF(#REF!="F",IF(CG105&gt;=11,"Atinge","Não atinge"),"erro")),IF(AND(#REF!&lt;=74,#REF!&gt;=70),IF(#REF!="M",IF(CG105&gt;=12,"Atinge","Não atinge"),IF(#REF!="F",IF(CG105&gt;=10,"Atinge","Não atinge"),"erro")),IF(AND(#REF!&lt;=79,#REF!&gt;=75),IF(#REF!="M",IF(CG105&gt;=11,"Atinge","Não atinge"),IF(#REF!="F",IF(CG105&gt;=10,"Atinge","Não atinge"),"erro")),IF(AND(#REF!&lt;=84,#REF!&gt;=80),IF(#REF!="M",IF(CG105&gt;=10,"Atinge","Não atinge"),IF(#REF!="F",IF(CG105&gt;=9,"Atinge","Não atinge"),"erro")),IF(AND(#REF!&lt;=89,#REF!&gt;=85),IF(#REF!="M",IF(CG105&gt;=8,"Atinge","Não atinge"),IF(#REF!="F",IF(CG105&gt;=8,"Atinge","Não atinge"),"erro")),IF(#REF!&gt;=90,IF(#REF!="M",IF(CG105&gt;=7,"Atinge","Não atinge"),IF(#REF!="F",IF(CG105&gt;=4,"Atinge","Não atinge"),"erro")),IF(AND(#REF!&lt;70,#REF!&gt;64),IF(#REF!="M",IF(CG105&lt;14,"Atinge","Não atinge"),IF(#REF!="F",IF(CG105&lt;12,"Atinge","Não atinge"),"erro")),""))))))))</f>
        <v>#REF!</v>
      </c>
      <c r="CI105" s="68"/>
      <c r="CJ105" s="10" t="e">
        <f>IF(AND(#REF!&lt;=69,#REF!&gt;=60),IF(#REF!="M",IF(CI105&lt;=8,"Atinge","Não atinge"),IF(#REF!="F",IF(CI105&lt;=8,"Atinge","Não atinge"),"erro")),IF(AND(#REF!&lt;=79,#REF!&gt;=70),IF(#REF!="M",IF(CI105&lt;=9,"Atinge","Não atinge"),IF(#REF!="F",IF(CI105&lt;=9,"Atinge","Não atinge"),"erro")),IF(#REF!&gt;=80,IF(#REF!="M",IF(CI105&lt;=10,"Atinge","Não atinge"),IF(#REF!="F",IF(CI105&lt;=11,"Atinge","Não atinge"),"erro")),"")))</f>
        <v>#REF!</v>
      </c>
      <c r="CK105" s="68"/>
      <c r="CL105" s="68"/>
      <c r="CM105" s="68"/>
      <c r="CN105" s="68"/>
      <c r="CO105" s="68"/>
      <c r="CP105" s="68"/>
      <c r="CQ105" s="68"/>
      <c r="CR105" s="9">
        <f t="shared" si="12"/>
        <v>0</v>
      </c>
      <c r="CS105" s="68"/>
      <c r="CT105" s="9" t="str">
        <f t="shared" si="13"/>
        <v>Não atinge</v>
      </c>
      <c r="CU105" s="69"/>
      <c r="CV105" s="9" t="str">
        <f t="shared" si="14"/>
        <v>Atinge</v>
      </c>
      <c r="CW105" s="115"/>
      <c r="CX105" s="70"/>
      <c r="CY105" s="70"/>
      <c r="CZ105" s="35">
        <f t="shared" si="15"/>
        <v>0</v>
      </c>
      <c r="DA105" s="58"/>
      <c r="DB105" s="68"/>
      <c r="DC105" s="10" t="e">
        <f>IF(AND(#REF!&lt;=64,#REF!&gt;=60),IF(#REF!="M",IF(DB105&gt;=14,"Atinge","Não atinge"),IF(#REF!="F",IF(DB105&gt;=12,"Atinge","Não atinge"),"erro")),IF(AND(#REF!&lt;=69,#REF!&gt;=65),IF(#REF!="M",IF(DB105&gt;=12,"Atinge","Não atinge"),IF(#REF!="F",IF(DB105&gt;=11,"Atinge","Não atinge"),"erro")),IF(AND(#REF!&lt;=74,#REF!&gt;=70),IF(#REF!="M",IF(DB105&gt;=12,"Atinge","Não atinge"),IF(#REF!="F",IF(DB105&gt;=10,"Atinge","Não atinge"),"erro")),IF(AND(#REF!&lt;=79,#REF!&gt;=75),IF(#REF!="M",IF(DB105&gt;=11,"Atinge","Não atinge"),IF(#REF!="F",IF(DB105&gt;=10,"Atinge","Não atinge"),"erro")),IF(AND(#REF!&lt;=84,#REF!&gt;=80),IF(#REF!="M",IF(DB105&gt;=10,"Atinge","Não atinge"),IF(#REF!="F",IF(DB105&gt;=9,"Atinge","Não atinge"),"erro")),IF(AND(#REF!&lt;=89,#REF!&gt;=85),IF(#REF!="M",IF(DB105&gt;=8,"Atinge","Não atinge"),IF(#REF!="F",IF(DB105&gt;=8,"Atinge","Não atinge"),"erro")),IF(#REF!&gt;=90,IF(#REF!="M",IF(DB105&gt;=7,"Atinge","Não atinge"),IF(#REF!="F",IF(DB105&gt;=4,"Atinge","Não atinge"),"erro")),IF(AND(#REF!&lt;70,#REF!&gt;64),IF(#REF!="M",IF(DB105&lt;14,"Atinge","Não atinge"),IF(#REF!="F",IF(DB105&lt;12,"Atinge","Não atinge"),"erro")),""))))))))</f>
        <v>#REF!</v>
      </c>
      <c r="DD105" s="68"/>
      <c r="DE105" s="10" t="e">
        <f>IF(AND(#REF!&lt;=69,#REF!&gt;=60),IF(#REF!="M",IF(DD105&lt;=8,"Atinge","Não atinge"),IF(#REF!="F",IF(DD105&lt;=8,"Atinge","Não atinge"),"erro")),IF(AND(#REF!&lt;=79,#REF!&gt;=70),IF(#REF!="M",IF(DD105&lt;=9,"Atinge","Não atinge"),IF(#REF!="F",IF(DD105&lt;=9,"Atinge","Não atinge"),"erro")),IF(#REF!&gt;=80,IF(#REF!="M",IF(DD105&lt;=10,"Atinge","Não atinge"),IF(#REF!="F",IF(DD105&lt;=11,"Atinge","Não atinge"),"erro")),"")))</f>
        <v>#REF!</v>
      </c>
      <c r="DF105" s="68"/>
      <c r="DG105" s="68"/>
      <c r="DH105" s="68"/>
      <c r="DI105" s="68"/>
      <c r="DJ105" s="68"/>
      <c r="DK105" s="68"/>
      <c r="DL105" s="68"/>
      <c r="DM105" s="9">
        <f t="shared" si="16"/>
        <v>0</v>
      </c>
      <c r="DN105" s="9" t="str">
        <f t="shared" si="19"/>
        <v>Não Atinge</v>
      </c>
      <c r="DO105" s="68"/>
      <c r="DP105" s="9" t="str">
        <f t="shared" si="17"/>
        <v>Não atinge</v>
      </c>
      <c r="DQ105" s="69"/>
      <c r="DR105" s="9" t="str">
        <f t="shared" si="18"/>
        <v>Atinge</v>
      </c>
      <c r="DS105" s="115"/>
      <c r="DT105" s="58"/>
      <c r="DU105" s="59"/>
      <c r="DV105" s="59"/>
      <c r="DW105" s="67"/>
      <c r="DX105" s="67"/>
      <c r="DY105" s="59"/>
      <c r="DZ105" s="67"/>
      <c r="EA105" s="59"/>
      <c r="EB105" s="59"/>
      <c r="EC105" s="59"/>
      <c r="ED105" s="59"/>
      <c r="EE105" s="59"/>
      <c r="EF105" s="67"/>
    </row>
    <row r="106" spans="1:136" s="5" customFormat="1" ht="24.95" customHeight="1">
      <c r="A106" s="9">
        <v>103</v>
      </c>
      <c r="B106" s="73" t="str">
        <f>'DADOS PESSOAIS'!B106</f>
        <v>(código)</v>
      </c>
      <c r="C106" s="58"/>
      <c r="D106" s="65"/>
      <c r="E106" s="65"/>
      <c r="F106" s="64"/>
      <c r="G106" s="59"/>
      <c r="H106" s="59"/>
      <c r="I106" s="67"/>
      <c r="J106" s="67"/>
      <c r="K106" s="59"/>
      <c r="L106" s="67"/>
      <c r="M106" s="59"/>
      <c r="N106" s="59"/>
      <c r="O106" s="59"/>
      <c r="P106" s="59"/>
      <c r="Q106" s="59"/>
      <c r="R106" s="67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67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9">
        <f t="shared" si="11"/>
        <v>0</v>
      </c>
      <c r="CG106" s="68"/>
      <c r="CH106" s="10" t="e">
        <f>IF(AND(#REF!&lt;=64,#REF!&gt;=60),IF(#REF!="M",IF(CG106&gt;=14,"Atinge","Não atinge"),IF(#REF!="F",IF(CG106&gt;=12,"Atinge","Não atinge"),"erro")),IF(AND(#REF!&lt;=69,#REF!&gt;=65),IF(#REF!="M",IF(CG106&gt;=12,"Atinge","Não atinge"),IF(#REF!="F",IF(CG106&gt;=11,"Atinge","Não atinge"),"erro")),IF(AND(#REF!&lt;=74,#REF!&gt;=70),IF(#REF!="M",IF(CG106&gt;=12,"Atinge","Não atinge"),IF(#REF!="F",IF(CG106&gt;=10,"Atinge","Não atinge"),"erro")),IF(AND(#REF!&lt;=79,#REF!&gt;=75),IF(#REF!="M",IF(CG106&gt;=11,"Atinge","Não atinge"),IF(#REF!="F",IF(CG106&gt;=10,"Atinge","Não atinge"),"erro")),IF(AND(#REF!&lt;=84,#REF!&gt;=80),IF(#REF!="M",IF(CG106&gt;=10,"Atinge","Não atinge"),IF(#REF!="F",IF(CG106&gt;=9,"Atinge","Não atinge"),"erro")),IF(AND(#REF!&lt;=89,#REF!&gt;=85),IF(#REF!="M",IF(CG106&gt;=8,"Atinge","Não atinge"),IF(#REF!="F",IF(CG106&gt;=8,"Atinge","Não atinge"),"erro")),IF(#REF!&gt;=90,IF(#REF!="M",IF(CG106&gt;=7,"Atinge","Não atinge"),IF(#REF!="F",IF(CG106&gt;=4,"Atinge","Não atinge"),"erro")),IF(AND(#REF!&lt;70,#REF!&gt;64),IF(#REF!="M",IF(CG106&lt;14,"Atinge","Não atinge"),IF(#REF!="F",IF(CG106&lt;12,"Atinge","Não atinge"),"erro")),""))))))))</f>
        <v>#REF!</v>
      </c>
      <c r="CI106" s="68"/>
      <c r="CJ106" s="10" t="e">
        <f>IF(AND(#REF!&lt;=69,#REF!&gt;=60),IF(#REF!="M",IF(CI106&lt;=8,"Atinge","Não atinge"),IF(#REF!="F",IF(CI106&lt;=8,"Atinge","Não atinge"),"erro")),IF(AND(#REF!&lt;=79,#REF!&gt;=70),IF(#REF!="M",IF(CI106&lt;=9,"Atinge","Não atinge"),IF(#REF!="F",IF(CI106&lt;=9,"Atinge","Não atinge"),"erro")),IF(#REF!&gt;=80,IF(#REF!="M",IF(CI106&lt;=10,"Atinge","Não atinge"),IF(#REF!="F",IF(CI106&lt;=11,"Atinge","Não atinge"),"erro")),"")))</f>
        <v>#REF!</v>
      </c>
      <c r="CK106" s="68"/>
      <c r="CL106" s="68"/>
      <c r="CM106" s="68"/>
      <c r="CN106" s="68"/>
      <c r="CO106" s="68"/>
      <c r="CP106" s="68"/>
      <c r="CQ106" s="68"/>
      <c r="CR106" s="9">
        <f t="shared" si="12"/>
        <v>0</v>
      </c>
      <c r="CS106" s="68"/>
      <c r="CT106" s="9" t="str">
        <f t="shared" si="13"/>
        <v>Não atinge</v>
      </c>
      <c r="CU106" s="69"/>
      <c r="CV106" s="9" t="str">
        <f t="shared" si="14"/>
        <v>Atinge</v>
      </c>
      <c r="CW106" s="115"/>
      <c r="CX106" s="70"/>
      <c r="CY106" s="70"/>
      <c r="CZ106" s="35">
        <f t="shared" si="15"/>
        <v>0</v>
      </c>
      <c r="DA106" s="58"/>
      <c r="DB106" s="68"/>
      <c r="DC106" s="10" t="e">
        <f>IF(AND(#REF!&lt;=64,#REF!&gt;=60),IF(#REF!="M",IF(DB106&gt;=14,"Atinge","Não atinge"),IF(#REF!="F",IF(DB106&gt;=12,"Atinge","Não atinge"),"erro")),IF(AND(#REF!&lt;=69,#REF!&gt;=65),IF(#REF!="M",IF(DB106&gt;=12,"Atinge","Não atinge"),IF(#REF!="F",IF(DB106&gt;=11,"Atinge","Não atinge"),"erro")),IF(AND(#REF!&lt;=74,#REF!&gt;=70),IF(#REF!="M",IF(DB106&gt;=12,"Atinge","Não atinge"),IF(#REF!="F",IF(DB106&gt;=10,"Atinge","Não atinge"),"erro")),IF(AND(#REF!&lt;=79,#REF!&gt;=75),IF(#REF!="M",IF(DB106&gt;=11,"Atinge","Não atinge"),IF(#REF!="F",IF(DB106&gt;=10,"Atinge","Não atinge"),"erro")),IF(AND(#REF!&lt;=84,#REF!&gt;=80),IF(#REF!="M",IF(DB106&gt;=10,"Atinge","Não atinge"),IF(#REF!="F",IF(DB106&gt;=9,"Atinge","Não atinge"),"erro")),IF(AND(#REF!&lt;=89,#REF!&gt;=85),IF(#REF!="M",IF(DB106&gt;=8,"Atinge","Não atinge"),IF(#REF!="F",IF(DB106&gt;=8,"Atinge","Não atinge"),"erro")),IF(#REF!&gt;=90,IF(#REF!="M",IF(DB106&gt;=7,"Atinge","Não atinge"),IF(#REF!="F",IF(DB106&gt;=4,"Atinge","Não atinge"),"erro")),IF(AND(#REF!&lt;70,#REF!&gt;64),IF(#REF!="M",IF(DB106&lt;14,"Atinge","Não atinge"),IF(#REF!="F",IF(DB106&lt;12,"Atinge","Não atinge"),"erro")),""))))))))</f>
        <v>#REF!</v>
      </c>
      <c r="DD106" s="68"/>
      <c r="DE106" s="10" t="e">
        <f>IF(AND(#REF!&lt;=69,#REF!&gt;=60),IF(#REF!="M",IF(DD106&lt;=8,"Atinge","Não atinge"),IF(#REF!="F",IF(DD106&lt;=8,"Atinge","Não atinge"),"erro")),IF(AND(#REF!&lt;=79,#REF!&gt;=70),IF(#REF!="M",IF(DD106&lt;=9,"Atinge","Não atinge"),IF(#REF!="F",IF(DD106&lt;=9,"Atinge","Não atinge"),"erro")),IF(#REF!&gt;=80,IF(#REF!="M",IF(DD106&lt;=10,"Atinge","Não atinge"),IF(#REF!="F",IF(DD106&lt;=11,"Atinge","Não atinge"),"erro")),"")))</f>
        <v>#REF!</v>
      </c>
      <c r="DF106" s="68"/>
      <c r="DG106" s="68"/>
      <c r="DH106" s="68"/>
      <c r="DI106" s="68"/>
      <c r="DJ106" s="68"/>
      <c r="DK106" s="68"/>
      <c r="DL106" s="68"/>
      <c r="DM106" s="9">
        <f t="shared" si="16"/>
        <v>0</v>
      </c>
      <c r="DN106" s="9" t="str">
        <f t="shared" si="19"/>
        <v>Não Atinge</v>
      </c>
      <c r="DO106" s="68"/>
      <c r="DP106" s="9" t="str">
        <f t="shared" si="17"/>
        <v>Não atinge</v>
      </c>
      <c r="DQ106" s="69"/>
      <c r="DR106" s="9" t="str">
        <f t="shared" si="18"/>
        <v>Atinge</v>
      </c>
      <c r="DS106" s="115"/>
      <c r="DT106" s="58"/>
      <c r="DU106" s="59"/>
      <c r="DV106" s="59"/>
      <c r="DW106" s="67"/>
      <c r="DX106" s="67"/>
      <c r="DY106" s="59"/>
      <c r="DZ106" s="67"/>
      <c r="EA106" s="59"/>
      <c r="EB106" s="59"/>
      <c r="EC106" s="59"/>
      <c r="ED106" s="59"/>
      <c r="EE106" s="59"/>
      <c r="EF106" s="67"/>
    </row>
    <row r="107" spans="1:136" s="5" customFormat="1" ht="24.95" customHeight="1">
      <c r="A107" s="9">
        <v>104</v>
      </c>
      <c r="B107" s="73" t="str">
        <f>'DADOS PESSOAIS'!B107</f>
        <v>(código)</v>
      </c>
      <c r="C107" s="58"/>
      <c r="D107" s="65"/>
      <c r="E107" s="65"/>
      <c r="F107" s="64"/>
      <c r="G107" s="59"/>
      <c r="H107" s="59"/>
      <c r="I107" s="67"/>
      <c r="J107" s="67"/>
      <c r="K107" s="59"/>
      <c r="L107" s="67"/>
      <c r="M107" s="59"/>
      <c r="N107" s="59"/>
      <c r="O107" s="59"/>
      <c r="P107" s="59"/>
      <c r="Q107" s="59"/>
      <c r="R107" s="67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67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9">
        <f t="shared" si="11"/>
        <v>0</v>
      </c>
      <c r="CG107" s="68"/>
      <c r="CH107" s="10" t="e">
        <f>IF(AND(#REF!&lt;=64,#REF!&gt;=60),IF(#REF!="M",IF(CG107&gt;=14,"Atinge","Não atinge"),IF(#REF!="F",IF(CG107&gt;=12,"Atinge","Não atinge"),"erro")),IF(AND(#REF!&lt;=69,#REF!&gt;=65),IF(#REF!="M",IF(CG107&gt;=12,"Atinge","Não atinge"),IF(#REF!="F",IF(CG107&gt;=11,"Atinge","Não atinge"),"erro")),IF(AND(#REF!&lt;=74,#REF!&gt;=70),IF(#REF!="M",IF(CG107&gt;=12,"Atinge","Não atinge"),IF(#REF!="F",IF(CG107&gt;=10,"Atinge","Não atinge"),"erro")),IF(AND(#REF!&lt;=79,#REF!&gt;=75),IF(#REF!="M",IF(CG107&gt;=11,"Atinge","Não atinge"),IF(#REF!="F",IF(CG107&gt;=10,"Atinge","Não atinge"),"erro")),IF(AND(#REF!&lt;=84,#REF!&gt;=80),IF(#REF!="M",IF(CG107&gt;=10,"Atinge","Não atinge"),IF(#REF!="F",IF(CG107&gt;=9,"Atinge","Não atinge"),"erro")),IF(AND(#REF!&lt;=89,#REF!&gt;=85),IF(#REF!="M",IF(CG107&gt;=8,"Atinge","Não atinge"),IF(#REF!="F",IF(CG107&gt;=8,"Atinge","Não atinge"),"erro")),IF(#REF!&gt;=90,IF(#REF!="M",IF(CG107&gt;=7,"Atinge","Não atinge"),IF(#REF!="F",IF(CG107&gt;=4,"Atinge","Não atinge"),"erro")),IF(AND(#REF!&lt;70,#REF!&gt;64),IF(#REF!="M",IF(CG107&lt;14,"Atinge","Não atinge"),IF(#REF!="F",IF(CG107&lt;12,"Atinge","Não atinge"),"erro")),""))))))))</f>
        <v>#REF!</v>
      </c>
      <c r="CI107" s="68"/>
      <c r="CJ107" s="10" t="e">
        <f>IF(AND(#REF!&lt;=69,#REF!&gt;=60),IF(#REF!="M",IF(CI107&lt;=8,"Atinge","Não atinge"),IF(#REF!="F",IF(CI107&lt;=8,"Atinge","Não atinge"),"erro")),IF(AND(#REF!&lt;=79,#REF!&gt;=70),IF(#REF!="M",IF(CI107&lt;=9,"Atinge","Não atinge"),IF(#REF!="F",IF(CI107&lt;=9,"Atinge","Não atinge"),"erro")),IF(#REF!&gt;=80,IF(#REF!="M",IF(CI107&lt;=10,"Atinge","Não atinge"),IF(#REF!="F",IF(CI107&lt;=11,"Atinge","Não atinge"),"erro")),"")))</f>
        <v>#REF!</v>
      </c>
      <c r="CK107" s="68"/>
      <c r="CL107" s="68"/>
      <c r="CM107" s="68"/>
      <c r="CN107" s="68"/>
      <c r="CO107" s="68"/>
      <c r="CP107" s="68"/>
      <c r="CQ107" s="68"/>
      <c r="CR107" s="9">
        <f t="shared" si="12"/>
        <v>0</v>
      </c>
      <c r="CS107" s="68"/>
      <c r="CT107" s="9" t="str">
        <f t="shared" si="13"/>
        <v>Não atinge</v>
      </c>
      <c r="CU107" s="69"/>
      <c r="CV107" s="9" t="str">
        <f t="shared" si="14"/>
        <v>Atinge</v>
      </c>
      <c r="CW107" s="115"/>
      <c r="CX107" s="70"/>
      <c r="CY107" s="70"/>
      <c r="CZ107" s="35">
        <f t="shared" si="15"/>
        <v>0</v>
      </c>
      <c r="DA107" s="58"/>
      <c r="DB107" s="68"/>
      <c r="DC107" s="10" t="e">
        <f>IF(AND(#REF!&lt;=64,#REF!&gt;=60),IF(#REF!="M",IF(DB107&gt;=14,"Atinge","Não atinge"),IF(#REF!="F",IF(DB107&gt;=12,"Atinge","Não atinge"),"erro")),IF(AND(#REF!&lt;=69,#REF!&gt;=65),IF(#REF!="M",IF(DB107&gt;=12,"Atinge","Não atinge"),IF(#REF!="F",IF(DB107&gt;=11,"Atinge","Não atinge"),"erro")),IF(AND(#REF!&lt;=74,#REF!&gt;=70),IF(#REF!="M",IF(DB107&gt;=12,"Atinge","Não atinge"),IF(#REF!="F",IF(DB107&gt;=10,"Atinge","Não atinge"),"erro")),IF(AND(#REF!&lt;=79,#REF!&gt;=75),IF(#REF!="M",IF(DB107&gt;=11,"Atinge","Não atinge"),IF(#REF!="F",IF(DB107&gt;=10,"Atinge","Não atinge"),"erro")),IF(AND(#REF!&lt;=84,#REF!&gt;=80),IF(#REF!="M",IF(DB107&gt;=10,"Atinge","Não atinge"),IF(#REF!="F",IF(DB107&gt;=9,"Atinge","Não atinge"),"erro")),IF(AND(#REF!&lt;=89,#REF!&gt;=85),IF(#REF!="M",IF(DB107&gt;=8,"Atinge","Não atinge"),IF(#REF!="F",IF(DB107&gt;=8,"Atinge","Não atinge"),"erro")),IF(#REF!&gt;=90,IF(#REF!="M",IF(DB107&gt;=7,"Atinge","Não atinge"),IF(#REF!="F",IF(DB107&gt;=4,"Atinge","Não atinge"),"erro")),IF(AND(#REF!&lt;70,#REF!&gt;64),IF(#REF!="M",IF(DB107&lt;14,"Atinge","Não atinge"),IF(#REF!="F",IF(DB107&lt;12,"Atinge","Não atinge"),"erro")),""))))))))</f>
        <v>#REF!</v>
      </c>
      <c r="DD107" s="68"/>
      <c r="DE107" s="10" t="e">
        <f>IF(AND(#REF!&lt;=69,#REF!&gt;=60),IF(#REF!="M",IF(DD107&lt;=8,"Atinge","Não atinge"),IF(#REF!="F",IF(DD107&lt;=8,"Atinge","Não atinge"),"erro")),IF(AND(#REF!&lt;=79,#REF!&gt;=70),IF(#REF!="M",IF(DD107&lt;=9,"Atinge","Não atinge"),IF(#REF!="F",IF(DD107&lt;=9,"Atinge","Não atinge"),"erro")),IF(#REF!&gt;=80,IF(#REF!="M",IF(DD107&lt;=10,"Atinge","Não atinge"),IF(#REF!="F",IF(DD107&lt;=11,"Atinge","Não atinge"),"erro")),"")))</f>
        <v>#REF!</v>
      </c>
      <c r="DF107" s="68"/>
      <c r="DG107" s="68"/>
      <c r="DH107" s="68"/>
      <c r="DI107" s="68"/>
      <c r="DJ107" s="68"/>
      <c r="DK107" s="68"/>
      <c r="DL107" s="68"/>
      <c r="DM107" s="9">
        <f t="shared" si="16"/>
        <v>0</v>
      </c>
      <c r="DN107" s="9" t="str">
        <f t="shared" si="19"/>
        <v>Não Atinge</v>
      </c>
      <c r="DO107" s="68"/>
      <c r="DP107" s="9" t="str">
        <f t="shared" si="17"/>
        <v>Não atinge</v>
      </c>
      <c r="DQ107" s="69"/>
      <c r="DR107" s="9" t="str">
        <f t="shared" si="18"/>
        <v>Atinge</v>
      </c>
      <c r="DS107" s="115"/>
      <c r="DT107" s="58"/>
      <c r="DU107" s="59"/>
      <c r="DV107" s="59"/>
      <c r="DW107" s="67"/>
      <c r="DX107" s="67"/>
      <c r="DY107" s="59"/>
      <c r="DZ107" s="67"/>
      <c r="EA107" s="59"/>
      <c r="EB107" s="59"/>
      <c r="EC107" s="59"/>
      <c r="ED107" s="59"/>
      <c r="EE107" s="59"/>
      <c r="EF107" s="67"/>
    </row>
    <row r="108" spans="1:136" s="5" customFormat="1" ht="24.95" customHeight="1">
      <c r="A108" s="9">
        <v>105</v>
      </c>
      <c r="B108" s="73" t="str">
        <f>'DADOS PESSOAIS'!B108</f>
        <v>(código)</v>
      </c>
      <c r="C108" s="58"/>
      <c r="D108" s="65"/>
      <c r="E108" s="65"/>
      <c r="F108" s="64"/>
      <c r="G108" s="59"/>
      <c r="H108" s="59"/>
      <c r="I108" s="67"/>
      <c r="J108" s="67"/>
      <c r="K108" s="59"/>
      <c r="L108" s="67"/>
      <c r="M108" s="59"/>
      <c r="N108" s="59"/>
      <c r="O108" s="59"/>
      <c r="P108" s="59"/>
      <c r="Q108" s="59"/>
      <c r="R108" s="67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67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9">
        <f t="shared" si="11"/>
        <v>0</v>
      </c>
      <c r="CG108" s="68"/>
      <c r="CH108" s="10" t="e">
        <f>IF(AND(#REF!&lt;=64,#REF!&gt;=60),IF(#REF!="M",IF(CG108&gt;=14,"Atinge","Não atinge"),IF(#REF!="F",IF(CG108&gt;=12,"Atinge","Não atinge"),"erro")),IF(AND(#REF!&lt;=69,#REF!&gt;=65),IF(#REF!="M",IF(CG108&gt;=12,"Atinge","Não atinge"),IF(#REF!="F",IF(CG108&gt;=11,"Atinge","Não atinge"),"erro")),IF(AND(#REF!&lt;=74,#REF!&gt;=70),IF(#REF!="M",IF(CG108&gt;=12,"Atinge","Não atinge"),IF(#REF!="F",IF(CG108&gt;=10,"Atinge","Não atinge"),"erro")),IF(AND(#REF!&lt;=79,#REF!&gt;=75),IF(#REF!="M",IF(CG108&gt;=11,"Atinge","Não atinge"),IF(#REF!="F",IF(CG108&gt;=10,"Atinge","Não atinge"),"erro")),IF(AND(#REF!&lt;=84,#REF!&gt;=80),IF(#REF!="M",IF(CG108&gt;=10,"Atinge","Não atinge"),IF(#REF!="F",IF(CG108&gt;=9,"Atinge","Não atinge"),"erro")),IF(AND(#REF!&lt;=89,#REF!&gt;=85),IF(#REF!="M",IF(CG108&gt;=8,"Atinge","Não atinge"),IF(#REF!="F",IF(CG108&gt;=8,"Atinge","Não atinge"),"erro")),IF(#REF!&gt;=90,IF(#REF!="M",IF(CG108&gt;=7,"Atinge","Não atinge"),IF(#REF!="F",IF(CG108&gt;=4,"Atinge","Não atinge"),"erro")),IF(AND(#REF!&lt;70,#REF!&gt;64),IF(#REF!="M",IF(CG108&lt;14,"Atinge","Não atinge"),IF(#REF!="F",IF(CG108&lt;12,"Atinge","Não atinge"),"erro")),""))))))))</f>
        <v>#REF!</v>
      </c>
      <c r="CI108" s="68"/>
      <c r="CJ108" s="10" t="e">
        <f>IF(AND(#REF!&lt;=69,#REF!&gt;=60),IF(#REF!="M",IF(CI108&lt;=8,"Atinge","Não atinge"),IF(#REF!="F",IF(CI108&lt;=8,"Atinge","Não atinge"),"erro")),IF(AND(#REF!&lt;=79,#REF!&gt;=70),IF(#REF!="M",IF(CI108&lt;=9,"Atinge","Não atinge"),IF(#REF!="F",IF(CI108&lt;=9,"Atinge","Não atinge"),"erro")),IF(#REF!&gt;=80,IF(#REF!="M",IF(CI108&lt;=10,"Atinge","Não atinge"),IF(#REF!="F",IF(CI108&lt;=11,"Atinge","Não atinge"),"erro")),"")))</f>
        <v>#REF!</v>
      </c>
      <c r="CK108" s="68"/>
      <c r="CL108" s="68"/>
      <c r="CM108" s="68"/>
      <c r="CN108" s="68"/>
      <c r="CO108" s="68"/>
      <c r="CP108" s="68"/>
      <c r="CQ108" s="68"/>
      <c r="CR108" s="9">
        <f t="shared" si="12"/>
        <v>0</v>
      </c>
      <c r="CS108" s="68"/>
      <c r="CT108" s="9" t="str">
        <f t="shared" si="13"/>
        <v>Não atinge</v>
      </c>
      <c r="CU108" s="69"/>
      <c r="CV108" s="9" t="str">
        <f t="shared" si="14"/>
        <v>Atinge</v>
      </c>
      <c r="CW108" s="115"/>
      <c r="CX108" s="70"/>
      <c r="CY108" s="70"/>
      <c r="CZ108" s="35">
        <f t="shared" si="15"/>
        <v>0</v>
      </c>
      <c r="DA108" s="58"/>
      <c r="DB108" s="68"/>
      <c r="DC108" s="10" t="e">
        <f>IF(AND(#REF!&lt;=64,#REF!&gt;=60),IF(#REF!="M",IF(DB108&gt;=14,"Atinge","Não atinge"),IF(#REF!="F",IF(DB108&gt;=12,"Atinge","Não atinge"),"erro")),IF(AND(#REF!&lt;=69,#REF!&gt;=65),IF(#REF!="M",IF(DB108&gt;=12,"Atinge","Não atinge"),IF(#REF!="F",IF(DB108&gt;=11,"Atinge","Não atinge"),"erro")),IF(AND(#REF!&lt;=74,#REF!&gt;=70),IF(#REF!="M",IF(DB108&gt;=12,"Atinge","Não atinge"),IF(#REF!="F",IF(DB108&gt;=10,"Atinge","Não atinge"),"erro")),IF(AND(#REF!&lt;=79,#REF!&gt;=75),IF(#REF!="M",IF(DB108&gt;=11,"Atinge","Não atinge"),IF(#REF!="F",IF(DB108&gt;=10,"Atinge","Não atinge"),"erro")),IF(AND(#REF!&lt;=84,#REF!&gt;=80),IF(#REF!="M",IF(DB108&gt;=10,"Atinge","Não atinge"),IF(#REF!="F",IF(DB108&gt;=9,"Atinge","Não atinge"),"erro")),IF(AND(#REF!&lt;=89,#REF!&gt;=85),IF(#REF!="M",IF(DB108&gt;=8,"Atinge","Não atinge"),IF(#REF!="F",IF(DB108&gt;=8,"Atinge","Não atinge"),"erro")),IF(#REF!&gt;=90,IF(#REF!="M",IF(DB108&gt;=7,"Atinge","Não atinge"),IF(#REF!="F",IF(DB108&gt;=4,"Atinge","Não atinge"),"erro")),IF(AND(#REF!&lt;70,#REF!&gt;64),IF(#REF!="M",IF(DB108&lt;14,"Atinge","Não atinge"),IF(#REF!="F",IF(DB108&lt;12,"Atinge","Não atinge"),"erro")),""))))))))</f>
        <v>#REF!</v>
      </c>
      <c r="DD108" s="68"/>
      <c r="DE108" s="10" t="e">
        <f>IF(AND(#REF!&lt;=69,#REF!&gt;=60),IF(#REF!="M",IF(DD108&lt;=8,"Atinge","Não atinge"),IF(#REF!="F",IF(DD108&lt;=8,"Atinge","Não atinge"),"erro")),IF(AND(#REF!&lt;=79,#REF!&gt;=70),IF(#REF!="M",IF(DD108&lt;=9,"Atinge","Não atinge"),IF(#REF!="F",IF(DD108&lt;=9,"Atinge","Não atinge"),"erro")),IF(#REF!&gt;=80,IF(#REF!="M",IF(DD108&lt;=10,"Atinge","Não atinge"),IF(#REF!="F",IF(DD108&lt;=11,"Atinge","Não atinge"),"erro")),"")))</f>
        <v>#REF!</v>
      </c>
      <c r="DF108" s="68"/>
      <c r="DG108" s="68"/>
      <c r="DH108" s="68"/>
      <c r="DI108" s="68"/>
      <c r="DJ108" s="68"/>
      <c r="DK108" s="68"/>
      <c r="DL108" s="68"/>
      <c r="DM108" s="9">
        <f t="shared" si="16"/>
        <v>0</v>
      </c>
      <c r="DN108" s="9" t="str">
        <f t="shared" si="19"/>
        <v>Não Atinge</v>
      </c>
      <c r="DO108" s="68"/>
      <c r="DP108" s="9" t="str">
        <f t="shared" si="17"/>
        <v>Não atinge</v>
      </c>
      <c r="DQ108" s="69"/>
      <c r="DR108" s="9" t="str">
        <f t="shared" si="18"/>
        <v>Atinge</v>
      </c>
      <c r="DS108" s="115"/>
      <c r="DT108" s="58"/>
      <c r="DU108" s="59"/>
      <c r="DV108" s="59"/>
      <c r="DW108" s="67"/>
      <c r="DX108" s="67"/>
      <c r="DY108" s="59"/>
      <c r="DZ108" s="67"/>
      <c r="EA108" s="59"/>
      <c r="EB108" s="59"/>
      <c r="EC108" s="59"/>
      <c r="ED108" s="59"/>
      <c r="EE108" s="59"/>
      <c r="EF108" s="67"/>
    </row>
    <row r="109" spans="1:136" s="5" customFormat="1" ht="24.95" customHeight="1">
      <c r="A109" s="9">
        <v>106</v>
      </c>
      <c r="B109" s="73" t="str">
        <f>'DADOS PESSOAIS'!B109</f>
        <v>(código)</v>
      </c>
      <c r="C109" s="58"/>
      <c r="D109" s="65"/>
      <c r="E109" s="65"/>
      <c r="F109" s="64"/>
      <c r="G109" s="59"/>
      <c r="H109" s="59"/>
      <c r="I109" s="67"/>
      <c r="J109" s="67"/>
      <c r="K109" s="59"/>
      <c r="L109" s="67"/>
      <c r="M109" s="59"/>
      <c r="N109" s="59"/>
      <c r="O109" s="59"/>
      <c r="P109" s="59"/>
      <c r="Q109" s="59"/>
      <c r="R109" s="67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67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9">
        <f t="shared" si="11"/>
        <v>0</v>
      </c>
      <c r="CG109" s="68"/>
      <c r="CH109" s="10" t="e">
        <f>IF(AND(#REF!&lt;=64,#REF!&gt;=60),IF(#REF!="M",IF(CG109&gt;=14,"Atinge","Não atinge"),IF(#REF!="F",IF(CG109&gt;=12,"Atinge","Não atinge"),"erro")),IF(AND(#REF!&lt;=69,#REF!&gt;=65),IF(#REF!="M",IF(CG109&gt;=12,"Atinge","Não atinge"),IF(#REF!="F",IF(CG109&gt;=11,"Atinge","Não atinge"),"erro")),IF(AND(#REF!&lt;=74,#REF!&gt;=70),IF(#REF!="M",IF(CG109&gt;=12,"Atinge","Não atinge"),IF(#REF!="F",IF(CG109&gt;=10,"Atinge","Não atinge"),"erro")),IF(AND(#REF!&lt;=79,#REF!&gt;=75),IF(#REF!="M",IF(CG109&gt;=11,"Atinge","Não atinge"),IF(#REF!="F",IF(CG109&gt;=10,"Atinge","Não atinge"),"erro")),IF(AND(#REF!&lt;=84,#REF!&gt;=80),IF(#REF!="M",IF(CG109&gt;=10,"Atinge","Não atinge"),IF(#REF!="F",IF(CG109&gt;=9,"Atinge","Não atinge"),"erro")),IF(AND(#REF!&lt;=89,#REF!&gt;=85),IF(#REF!="M",IF(CG109&gt;=8,"Atinge","Não atinge"),IF(#REF!="F",IF(CG109&gt;=8,"Atinge","Não atinge"),"erro")),IF(#REF!&gt;=90,IF(#REF!="M",IF(CG109&gt;=7,"Atinge","Não atinge"),IF(#REF!="F",IF(CG109&gt;=4,"Atinge","Não atinge"),"erro")),IF(AND(#REF!&lt;70,#REF!&gt;64),IF(#REF!="M",IF(CG109&lt;14,"Atinge","Não atinge"),IF(#REF!="F",IF(CG109&lt;12,"Atinge","Não atinge"),"erro")),""))))))))</f>
        <v>#REF!</v>
      </c>
      <c r="CI109" s="68"/>
      <c r="CJ109" s="10" t="e">
        <f>IF(AND(#REF!&lt;=69,#REF!&gt;=60),IF(#REF!="M",IF(CI109&lt;=8,"Atinge","Não atinge"),IF(#REF!="F",IF(CI109&lt;=8,"Atinge","Não atinge"),"erro")),IF(AND(#REF!&lt;=79,#REF!&gt;=70),IF(#REF!="M",IF(CI109&lt;=9,"Atinge","Não atinge"),IF(#REF!="F",IF(CI109&lt;=9,"Atinge","Não atinge"),"erro")),IF(#REF!&gt;=80,IF(#REF!="M",IF(CI109&lt;=10,"Atinge","Não atinge"),IF(#REF!="F",IF(CI109&lt;=11,"Atinge","Não atinge"),"erro")),"")))</f>
        <v>#REF!</v>
      </c>
      <c r="CK109" s="68"/>
      <c r="CL109" s="68"/>
      <c r="CM109" s="68"/>
      <c r="CN109" s="68"/>
      <c r="CO109" s="68"/>
      <c r="CP109" s="68"/>
      <c r="CQ109" s="68"/>
      <c r="CR109" s="9">
        <f t="shared" si="12"/>
        <v>0</v>
      </c>
      <c r="CS109" s="68"/>
      <c r="CT109" s="9" t="str">
        <f t="shared" si="13"/>
        <v>Não atinge</v>
      </c>
      <c r="CU109" s="69"/>
      <c r="CV109" s="9" t="str">
        <f t="shared" si="14"/>
        <v>Atinge</v>
      </c>
      <c r="CW109" s="115"/>
      <c r="CX109" s="70"/>
      <c r="CY109" s="70"/>
      <c r="CZ109" s="35">
        <f t="shared" si="15"/>
        <v>0</v>
      </c>
      <c r="DA109" s="58"/>
      <c r="DB109" s="68"/>
      <c r="DC109" s="10" t="e">
        <f>IF(AND(#REF!&lt;=64,#REF!&gt;=60),IF(#REF!="M",IF(DB109&gt;=14,"Atinge","Não atinge"),IF(#REF!="F",IF(DB109&gt;=12,"Atinge","Não atinge"),"erro")),IF(AND(#REF!&lt;=69,#REF!&gt;=65),IF(#REF!="M",IF(DB109&gt;=12,"Atinge","Não atinge"),IF(#REF!="F",IF(DB109&gt;=11,"Atinge","Não atinge"),"erro")),IF(AND(#REF!&lt;=74,#REF!&gt;=70),IF(#REF!="M",IF(DB109&gt;=12,"Atinge","Não atinge"),IF(#REF!="F",IF(DB109&gt;=10,"Atinge","Não atinge"),"erro")),IF(AND(#REF!&lt;=79,#REF!&gt;=75),IF(#REF!="M",IF(DB109&gt;=11,"Atinge","Não atinge"),IF(#REF!="F",IF(DB109&gt;=10,"Atinge","Não atinge"),"erro")),IF(AND(#REF!&lt;=84,#REF!&gt;=80),IF(#REF!="M",IF(DB109&gt;=10,"Atinge","Não atinge"),IF(#REF!="F",IF(DB109&gt;=9,"Atinge","Não atinge"),"erro")),IF(AND(#REF!&lt;=89,#REF!&gt;=85),IF(#REF!="M",IF(DB109&gt;=8,"Atinge","Não atinge"),IF(#REF!="F",IF(DB109&gt;=8,"Atinge","Não atinge"),"erro")),IF(#REF!&gt;=90,IF(#REF!="M",IF(DB109&gt;=7,"Atinge","Não atinge"),IF(#REF!="F",IF(DB109&gt;=4,"Atinge","Não atinge"),"erro")),IF(AND(#REF!&lt;70,#REF!&gt;64),IF(#REF!="M",IF(DB109&lt;14,"Atinge","Não atinge"),IF(#REF!="F",IF(DB109&lt;12,"Atinge","Não atinge"),"erro")),""))))))))</f>
        <v>#REF!</v>
      </c>
      <c r="DD109" s="68"/>
      <c r="DE109" s="10" t="e">
        <f>IF(AND(#REF!&lt;=69,#REF!&gt;=60),IF(#REF!="M",IF(DD109&lt;=8,"Atinge","Não atinge"),IF(#REF!="F",IF(DD109&lt;=8,"Atinge","Não atinge"),"erro")),IF(AND(#REF!&lt;=79,#REF!&gt;=70),IF(#REF!="M",IF(DD109&lt;=9,"Atinge","Não atinge"),IF(#REF!="F",IF(DD109&lt;=9,"Atinge","Não atinge"),"erro")),IF(#REF!&gt;=80,IF(#REF!="M",IF(DD109&lt;=10,"Atinge","Não atinge"),IF(#REF!="F",IF(DD109&lt;=11,"Atinge","Não atinge"),"erro")),"")))</f>
        <v>#REF!</v>
      </c>
      <c r="DF109" s="68"/>
      <c r="DG109" s="68"/>
      <c r="DH109" s="68"/>
      <c r="DI109" s="68"/>
      <c r="DJ109" s="68"/>
      <c r="DK109" s="68"/>
      <c r="DL109" s="68"/>
      <c r="DM109" s="9">
        <f t="shared" si="16"/>
        <v>0</v>
      </c>
      <c r="DN109" s="9" t="str">
        <f t="shared" si="19"/>
        <v>Não Atinge</v>
      </c>
      <c r="DO109" s="68"/>
      <c r="DP109" s="9" t="str">
        <f t="shared" si="17"/>
        <v>Não atinge</v>
      </c>
      <c r="DQ109" s="69"/>
      <c r="DR109" s="9" t="str">
        <f t="shared" si="18"/>
        <v>Atinge</v>
      </c>
      <c r="DS109" s="115"/>
      <c r="DT109" s="58"/>
      <c r="DU109" s="59"/>
      <c r="DV109" s="59"/>
      <c r="DW109" s="67"/>
      <c r="DX109" s="67"/>
      <c r="DY109" s="59"/>
      <c r="DZ109" s="67"/>
      <c r="EA109" s="59"/>
      <c r="EB109" s="59"/>
      <c r="EC109" s="59"/>
      <c r="ED109" s="59"/>
      <c r="EE109" s="59"/>
      <c r="EF109" s="67"/>
    </row>
    <row r="110" spans="1:136" s="5" customFormat="1" ht="24.95" customHeight="1">
      <c r="A110" s="9">
        <v>107</v>
      </c>
      <c r="B110" s="73" t="str">
        <f>'DADOS PESSOAIS'!B110</f>
        <v>(código)</v>
      </c>
      <c r="C110" s="58"/>
      <c r="D110" s="65"/>
      <c r="E110" s="65"/>
      <c r="F110" s="64"/>
      <c r="G110" s="59"/>
      <c r="H110" s="59"/>
      <c r="I110" s="67"/>
      <c r="J110" s="67"/>
      <c r="K110" s="59"/>
      <c r="L110" s="67"/>
      <c r="M110" s="59"/>
      <c r="N110" s="59"/>
      <c r="O110" s="59"/>
      <c r="P110" s="59"/>
      <c r="Q110" s="59"/>
      <c r="R110" s="67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67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9">
        <f t="shared" si="11"/>
        <v>0</v>
      </c>
      <c r="CG110" s="68"/>
      <c r="CH110" s="10" t="e">
        <f>IF(AND(#REF!&lt;=64,#REF!&gt;=60),IF(#REF!="M",IF(CG110&gt;=14,"Atinge","Não atinge"),IF(#REF!="F",IF(CG110&gt;=12,"Atinge","Não atinge"),"erro")),IF(AND(#REF!&lt;=69,#REF!&gt;=65),IF(#REF!="M",IF(CG110&gt;=12,"Atinge","Não atinge"),IF(#REF!="F",IF(CG110&gt;=11,"Atinge","Não atinge"),"erro")),IF(AND(#REF!&lt;=74,#REF!&gt;=70),IF(#REF!="M",IF(CG110&gt;=12,"Atinge","Não atinge"),IF(#REF!="F",IF(CG110&gt;=10,"Atinge","Não atinge"),"erro")),IF(AND(#REF!&lt;=79,#REF!&gt;=75),IF(#REF!="M",IF(CG110&gt;=11,"Atinge","Não atinge"),IF(#REF!="F",IF(CG110&gt;=10,"Atinge","Não atinge"),"erro")),IF(AND(#REF!&lt;=84,#REF!&gt;=80),IF(#REF!="M",IF(CG110&gt;=10,"Atinge","Não atinge"),IF(#REF!="F",IF(CG110&gt;=9,"Atinge","Não atinge"),"erro")),IF(AND(#REF!&lt;=89,#REF!&gt;=85),IF(#REF!="M",IF(CG110&gt;=8,"Atinge","Não atinge"),IF(#REF!="F",IF(CG110&gt;=8,"Atinge","Não atinge"),"erro")),IF(#REF!&gt;=90,IF(#REF!="M",IF(CG110&gt;=7,"Atinge","Não atinge"),IF(#REF!="F",IF(CG110&gt;=4,"Atinge","Não atinge"),"erro")),IF(AND(#REF!&lt;70,#REF!&gt;64),IF(#REF!="M",IF(CG110&lt;14,"Atinge","Não atinge"),IF(#REF!="F",IF(CG110&lt;12,"Atinge","Não atinge"),"erro")),""))))))))</f>
        <v>#REF!</v>
      </c>
      <c r="CI110" s="68"/>
      <c r="CJ110" s="10" t="e">
        <f>IF(AND(#REF!&lt;=69,#REF!&gt;=60),IF(#REF!="M",IF(CI110&lt;=8,"Atinge","Não atinge"),IF(#REF!="F",IF(CI110&lt;=8,"Atinge","Não atinge"),"erro")),IF(AND(#REF!&lt;=79,#REF!&gt;=70),IF(#REF!="M",IF(CI110&lt;=9,"Atinge","Não atinge"),IF(#REF!="F",IF(CI110&lt;=9,"Atinge","Não atinge"),"erro")),IF(#REF!&gt;=80,IF(#REF!="M",IF(CI110&lt;=10,"Atinge","Não atinge"),IF(#REF!="F",IF(CI110&lt;=11,"Atinge","Não atinge"),"erro")),"")))</f>
        <v>#REF!</v>
      </c>
      <c r="CK110" s="68"/>
      <c r="CL110" s="68"/>
      <c r="CM110" s="68"/>
      <c r="CN110" s="68"/>
      <c r="CO110" s="68"/>
      <c r="CP110" s="68"/>
      <c r="CQ110" s="68"/>
      <c r="CR110" s="9">
        <f t="shared" si="12"/>
        <v>0</v>
      </c>
      <c r="CS110" s="68"/>
      <c r="CT110" s="9" t="str">
        <f t="shared" si="13"/>
        <v>Não atinge</v>
      </c>
      <c r="CU110" s="69"/>
      <c r="CV110" s="9" t="str">
        <f t="shared" si="14"/>
        <v>Atinge</v>
      </c>
      <c r="CW110" s="115"/>
      <c r="CX110" s="70"/>
      <c r="CY110" s="70"/>
      <c r="CZ110" s="35">
        <f t="shared" si="15"/>
        <v>0</v>
      </c>
      <c r="DA110" s="58"/>
      <c r="DB110" s="68"/>
      <c r="DC110" s="10" t="e">
        <f>IF(AND(#REF!&lt;=64,#REF!&gt;=60),IF(#REF!="M",IF(DB110&gt;=14,"Atinge","Não atinge"),IF(#REF!="F",IF(DB110&gt;=12,"Atinge","Não atinge"),"erro")),IF(AND(#REF!&lt;=69,#REF!&gt;=65),IF(#REF!="M",IF(DB110&gt;=12,"Atinge","Não atinge"),IF(#REF!="F",IF(DB110&gt;=11,"Atinge","Não atinge"),"erro")),IF(AND(#REF!&lt;=74,#REF!&gt;=70),IF(#REF!="M",IF(DB110&gt;=12,"Atinge","Não atinge"),IF(#REF!="F",IF(DB110&gt;=10,"Atinge","Não atinge"),"erro")),IF(AND(#REF!&lt;=79,#REF!&gt;=75),IF(#REF!="M",IF(DB110&gt;=11,"Atinge","Não atinge"),IF(#REF!="F",IF(DB110&gt;=10,"Atinge","Não atinge"),"erro")),IF(AND(#REF!&lt;=84,#REF!&gt;=80),IF(#REF!="M",IF(DB110&gt;=10,"Atinge","Não atinge"),IF(#REF!="F",IF(DB110&gt;=9,"Atinge","Não atinge"),"erro")),IF(AND(#REF!&lt;=89,#REF!&gt;=85),IF(#REF!="M",IF(DB110&gt;=8,"Atinge","Não atinge"),IF(#REF!="F",IF(DB110&gt;=8,"Atinge","Não atinge"),"erro")),IF(#REF!&gt;=90,IF(#REF!="M",IF(DB110&gt;=7,"Atinge","Não atinge"),IF(#REF!="F",IF(DB110&gt;=4,"Atinge","Não atinge"),"erro")),IF(AND(#REF!&lt;70,#REF!&gt;64),IF(#REF!="M",IF(DB110&lt;14,"Atinge","Não atinge"),IF(#REF!="F",IF(DB110&lt;12,"Atinge","Não atinge"),"erro")),""))))))))</f>
        <v>#REF!</v>
      </c>
      <c r="DD110" s="68"/>
      <c r="DE110" s="10" t="e">
        <f>IF(AND(#REF!&lt;=69,#REF!&gt;=60),IF(#REF!="M",IF(DD110&lt;=8,"Atinge","Não atinge"),IF(#REF!="F",IF(DD110&lt;=8,"Atinge","Não atinge"),"erro")),IF(AND(#REF!&lt;=79,#REF!&gt;=70),IF(#REF!="M",IF(DD110&lt;=9,"Atinge","Não atinge"),IF(#REF!="F",IF(DD110&lt;=9,"Atinge","Não atinge"),"erro")),IF(#REF!&gt;=80,IF(#REF!="M",IF(DD110&lt;=10,"Atinge","Não atinge"),IF(#REF!="F",IF(DD110&lt;=11,"Atinge","Não atinge"),"erro")),"")))</f>
        <v>#REF!</v>
      </c>
      <c r="DF110" s="68"/>
      <c r="DG110" s="68"/>
      <c r="DH110" s="68"/>
      <c r="DI110" s="68"/>
      <c r="DJ110" s="68"/>
      <c r="DK110" s="68"/>
      <c r="DL110" s="68"/>
      <c r="DM110" s="9">
        <f t="shared" si="16"/>
        <v>0</v>
      </c>
      <c r="DN110" s="9" t="str">
        <f t="shared" si="19"/>
        <v>Não Atinge</v>
      </c>
      <c r="DO110" s="68"/>
      <c r="DP110" s="9" t="str">
        <f t="shared" si="17"/>
        <v>Não atinge</v>
      </c>
      <c r="DQ110" s="69"/>
      <c r="DR110" s="9" t="str">
        <f t="shared" si="18"/>
        <v>Atinge</v>
      </c>
      <c r="DS110" s="115"/>
      <c r="DT110" s="58"/>
      <c r="DU110" s="59"/>
      <c r="DV110" s="59"/>
      <c r="DW110" s="67"/>
      <c r="DX110" s="67"/>
      <c r="DY110" s="59"/>
      <c r="DZ110" s="67"/>
      <c r="EA110" s="59"/>
      <c r="EB110" s="59"/>
      <c r="EC110" s="59"/>
      <c r="ED110" s="59"/>
      <c r="EE110" s="59"/>
      <c r="EF110" s="67"/>
    </row>
    <row r="111" spans="1:136" s="5" customFormat="1" ht="24.95" customHeight="1">
      <c r="A111" s="9">
        <v>108</v>
      </c>
      <c r="B111" s="73" t="str">
        <f>'DADOS PESSOAIS'!B111</f>
        <v>(código)</v>
      </c>
      <c r="C111" s="58"/>
      <c r="D111" s="65"/>
      <c r="E111" s="65"/>
      <c r="F111" s="64"/>
      <c r="G111" s="59"/>
      <c r="H111" s="59"/>
      <c r="I111" s="67"/>
      <c r="J111" s="67"/>
      <c r="K111" s="59"/>
      <c r="L111" s="67"/>
      <c r="M111" s="59"/>
      <c r="N111" s="59"/>
      <c r="O111" s="59"/>
      <c r="P111" s="59"/>
      <c r="Q111" s="59"/>
      <c r="R111" s="67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67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9">
        <f t="shared" si="11"/>
        <v>0</v>
      </c>
      <c r="CG111" s="68"/>
      <c r="CH111" s="10" t="e">
        <f>IF(AND(#REF!&lt;=64,#REF!&gt;=60),IF(#REF!="M",IF(CG111&gt;=14,"Atinge","Não atinge"),IF(#REF!="F",IF(CG111&gt;=12,"Atinge","Não atinge"),"erro")),IF(AND(#REF!&lt;=69,#REF!&gt;=65),IF(#REF!="M",IF(CG111&gt;=12,"Atinge","Não atinge"),IF(#REF!="F",IF(CG111&gt;=11,"Atinge","Não atinge"),"erro")),IF(AND(#REF!&lt;=74,#REF!&gt;=70),IF(#REF!="M",IF(CG111&gt;=12,"Atinge","Não atinge"),IF(#REF!="F",IF(CG111&gt;=10,"Atinge","Não atinge"),"erro")),IF(AND(#REF!&lt;=79,#REF!&gt;=75),IF(#REF!="M",IF(CG111&gt;=11,"Atinge","Não atinge"),IF(#REF!="F",IF(CG111&gt;=10,"Atinge","Não atinge"),"erro")),IF(AND(#REF!&lt;=84,#REF!&gt;=80),IF(#REF!="M",IF(CG111&gt;=10,"Atinge","Não atinge"),IF(#REF!="F",IF(CG111&gt;=9,"Atinge","Não atinge"),"erro")),IF(AND(#REF!&lt;=89,#REF!&gt;=85),IF(#REF!="M",IF(CG111&gt;=8,"Atinge","Não atinge"),IF(#REF!="F",IF(CG111&gt;=8,"Atinge","Não atinge"),"erro")),IF(#REF!&gt;=90,IF(#REF!="M",IF(CG111&gt;=7,"Atinge","Não atinge"),IF(#REF!="F",IF(CG111&gt;=4,"Atinge","Não atinge"),"erro")),IF(AND(#REF!&lt;70,#REF!&gt;64),IF(#REF!="M",IF(CG111&lt;14,"Atinge","Não atinge"),IF(#REF!="F",IF(CG111&lt;12,"Atinge","Não atinge"),"erro")),""))))))))</f>
        <v>#REF!</v>
      </c>
      <c r="CI111" s="68"/>
      <c r="CJ111" s="10" t="e">
        <f>IF(AND(#REF!&lt;=69,#REF!&gt;=60),IF(#REF!="M",IF(CI111&lt;=8,"Atinge","Não atinge"),IF(#REF!="F",IF(CI111&lt;=8,"Atinge","Não atinge"),"erro")),IF(AND(#REF!&lt;=79,#REF!&gt;=70),IF(#REF!="M",IF(CI111&lt;=9,"Atinge","Não atinge"),IF(#REF!="F",IF(CI111&lt;=9,"Atinge","Não atinge"),"erro")),IF(#REF!&gt;=80,IF(#REF!="M",IF(CI111&lt;=10,"Atinge","Não atinge"),IF(#REF!="F",IF(CI111&lt;=11,"Atinge","Não atinge"),"erro")),"")))</f>
        <v>#REF!</v>
      </c>
      <c r="CK111" s="68"/>
      <c r="CL111" s="68"/>
      <c r="CM111" s="68"/>
      <c r="CN111" s="68"/>
      <c r="CO111" s="68"/>
      <c r="CP111" s="68"/>
      <c r="CQ111" s="68"/>
      <c r="CR111" s="9">
        <f t="shared" si="12"/>
        <v>0</v>
      </c>
      <c r="CS111" s="68"/>
      <c r="CT111" s="9" t="str">
        <f t="shared" si="13"/>
        <v>Não atinge</v>
      </c>
      <c r="CU111" s="69"/>
      <c r="CV111" s="9" t="str">
        <f t="shared" si="14"/>
        <v>Atinge</v>
      </c>
      <c r="CW111" s="115"/>
      <c r="CX111" s="70"/>
      <c r="CY111" s="70"/>
      <c r="CZ111" s="35">
        <f t="shared" si="15"/>
        <v>0</v>
      </c>
      <c r="DA111" s="58"/>
      <c r="DB111" s="68"/>
      <c r="DC111" s="10" t="e">
        <f>IF(AND(#REF!&lt;=64,#REF!&gt;=60),IF(#REF!="M",IF(DB111&gt;=14,"Atinge","Não atinge"),IF(#REF!="F",IF(DB111&gt;=12,"Atinge","Não atinge"),"erro")),IF(AND(#REF!&lt;=69,#REF!&gt;=65),IF(#REF!="M",IF(DB111&gt;=12,"Atinge","Não atinge"),IF(#REF!="F",IF(DB111&gt;=11,"Atinge","Não atinge"),"erro")),IF(AND(#REF!&lt;=74,#REF!&gt;=70),IF(#REF!="M",IF(DB111&gt;=12,"Atinge","Não atinge"),IF(#REF!="F",IF(DB111&gt;=10,"Atinge","Não atinge"),"erro")),IF(AND(#REF!&lt;=79,#REF!&gt;=75),IF(#REF!="M",IF(DB111&gt;=11,"Atinge","Não atinge"),IF(#REF!="F",IF(DB111&gt;=10,"Atinge","Não atinge"),"erro")),IF(AND(#REF!&lt;=84,#REF!&gt;=80),IF(#REF!="M",IF(DB111&gt;=10,"Atinge","Não atinge"),IF(#REF!="F",IF(DB111&gt;=9,"Atinge","Não atinge"),"erro")),IF(AND(#REF!&lt;=89,#REF!&gt;=85),IF(#REF!="M",IF(DB111&gt;=8,"Atinge","Não atinge"),IF(#REF!="F",IF(DB111&gt;=8,"Atinge","Não atinge"),"erro")),IF(#REF!&gt;=90,IF(#REF!="M",IF(DB111&gt;=7,"Atinge","Não atinge"),IF(#REF!="F",IF(DB111&gt;=4,"Atinge","Não atinge"),"erro")),IF(AND(#REF!&lt;70,#REF!&gt;64),IF(#REF!="M",IF(DB111&lt;14,"Atinge","Não atinge"),IF(#REF!="F",IF(DB111&lt;12,"Atinge","Não atinge"),"erro")),""))))))))</f>
        <v>#REF!</v>
      </c>
      <c r="DD111" s="68"/>
      <c r="DE111" s="10" t="e">
        <f>IF(AND(#REF!&lt;=69,#REF!&gt;=60),IF(#REF!="M",IF(DD111&lt;=8,"Atinge","Não atinge"),IF(#REF!="F",IF(DD111&lt;=8,"Atinge","Não atinge"),"erro")),IF(AND(#REF!&lt;=79,#REF!&gt;=70),IF(#REF!="M",IF(DD111&lt;=9,"Atinge","Não atinge"),IF(#REF!="F",IF(DD111&lt;=9,"Atinge","Não atinge"),"erro")),IF(#REF!&gt;=80,IF(#REF!="M",IF(DD111&lt;=10,"Atinge","Não atinge"),IF(#REF!="F",IF(DD111&lt;=11,"Atinge","Não atinge"),"erro")),"")))</f>
        <v>#REF!</v>
      </c>
      <c r="DF111" s="68"/>
      <c r="DG111" s="68"/>
      <c r="DH111" s="68"/>
      <c r="DI111" s="68"/>
      <c r="DJ111" s="68"/>
      <c r="DK111" s="68"/>
      <c r="DL111" s="68"/>
      <c r="DM111" s="9">
        <f t="shared" si="16"/>
        <v>0</v>
      </c>
      <c r="DN111" s="9" t="str">
        <f t="shared" si="19"/>
        <v>Não Atinge</v>
      </c>
      <c r="DO111" s="68"/>
      <c r="DP111" s="9" t="str">
        <f t="shared" si="17"/>
        <v>Não atinge</v>
      </c>
      <c r="DQ111" s="69"/>
      <c r="DR111" s="9" t="str">
        <f t="shared" si="18"/>
        <v>Atinge</v>
      </c>
      <c r="DS111" s="115"/>
      <c r="DT111" s="58"/>
      <c r="DU111" s="59"/>
      <c r="DV111" s="59"/>
      <c r="DW111" s="67"/>
      <c r="DX111" s="67"/>
      <c r="DY111" s="59"/>
      <c r="DZ111" s="67"/>
      <c r="EA111" s="59"/>
      <c r="EB111" s="59"/>
      <c r="EC111" s="59"/>
      <c r="ED111" s="59"/>
      <c r="EE111" s="59"/>
      <c r="EF111" s="67"/>
    </row>
    <row r="112" spans="1:136" s="5" customFormat="1" ht="24.95" customHeight="1">
      <c r="A112" s="9">
        <v>109</v>
      </c>
      <c r="B112" s="73" t="str">
        <f>'DADOS PESSOAIS'!B112</f>
        <v>(código)</v>
      </c>
      <c r="C112" s="58"/>
      <c r="D112" s="65"/>
      <c r="E112" s="65"/>
      <c r="F112" s="64"/>
      <c r="G112" s="59"/>
      <c r="H112" s="59"/>
      <c r="I112" s="67"/>
      <c r="J112" s="67"/>
      <c r="K112" s="59"/>
      <c r="L112" s="67"/>
      <c r="M112" s="59"/>
      <c r="N112" s="59"/>
      <c r="O112" s="59"/>
      <c r="P112" s="59"/>
      <c r="Q112" s="59"/>
      <c r="R112" s="67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67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9">
        <f t="shared" si="11"/>
        <v>0</v>
      </c>
      <c r="CG112" s="68"/>
      <c r="CH112" s="10" t="e">
        <f>IF(AND(#REF!&lt;=64,#REF!&gt;=60),IF(#REF!="M",IF(CG112&gt;=14,"Atinge","Não atinge"),IF(#REF!="F",IF(CG112&gt;=12,"Atinge","Não atinge"),"erro")),IF(AND(#REF!&lt;=69,#REF!&gt;=65),IF(#REF!="M",IF(CG112&gt;=12,"Atinge","Não atinge"),IF(#REF!="F",IF(CG112&gt;=11,"Atinge","Não atinge"),"erro")),IF(AND(#REF!&lt;=74,#REF!&gt;=70),IF(#REF!="M",IF(CG112&gt;=12,"Atinge","Não atinge"),IF(#REF!="F",IF(CG112&gt;=10,"Atinge","Não atinge"),"erro")),IF(AND(#REF!&lt;=79,#REF!&gt;=75),IF(#REF!="M",IF(CG112&gt;=11,"Atinge","Não atinge"),IF(#REF!="F",IF(CG112&gt;=10,"Atinge","Não atinge"),"erro")),IF(AND(#REF!&lt;=84,#REF!&gt;=80),IF(#REF!="M",IF(CG112&gt;=10,"Atinge","Não atinge"),IF(#REF!="F",IF(CG112&gt;=9,"Atinge","Não atinge"),"erro")),IF(AND(#REF!&lt;=89,#REF!&gt;=85),IF(#REF!="M",IF(CG112&gt;=8,"Atinge","Não atinge"),IF(#REF!="F",IF(CG112&gt;=8,"Atinge","Não atinge"),"erro")),IF(#REF!&gt;=90,IF(#REF!="M",IF(CG112&gt;=7,"Atinge","Não atinge"),IF(#REF!="F",IF(CG112&gt;=4,"Atinge","Não atinge"),"erro")),IF(AND(#REF!&lt;70,#REF!&gt;64),IF(#REF!="M",IF(CG112&lt;14,"Atinge","Não atinge"),IF(#REF!="F",IF(CG112&lt;12,"Atinge","Não atinge"),"erro")),""))))))))</f>
        <v>#REF!</v>
      </c>
      <c r="CI112" s="68"/>
      <c r="CJ112" s="10" t="e">
        <f>IF(AND(#REF!&lt;=69,#REF!&gt;=60),IF(#REF!="M",IF(CI112&lt;=8,"Atinge","Não atinge"),IF(#REF!="F",IF(CI112&lt;=8,"Atinge","Não atinge"),"erro")),IF(AND(#REF!&lt;=79,#REF!&gt;=70),IF(#REF!="M",IF(CI112&lt;=9,"Atinge","Não atinge"),IF(#REF!="F",IF(CI112&lt;=9,"Atinge","Não atinge"),"erro")),IF(#REF!&gt;=80,IF(#REF!="M",IF(CI112&lt;=10,"Atinge","Não atinge"),IF(#REF!="F",IF(CI112&lt;=11,"Atinge","Não atinge"),"erro")),"")))</f>
        <v>#REF!</v>
      </c>
      <c r="CK112" s="68"/>
      <c r="CL112" s="68"/>
      <c r="CM112" s="68"/>
      <c r="CN112" s="68"/>
      <c r="CO112" s="68"/>
      <c r="CP112" s="68"/>
      <c r="CQ112" s="68"/>
      <c r="CR112" s="9">
        <f t="shared" si="12"/>
        <v>0</v>
      </c>
      <c r="CS112" s="68"/>
      <c r="CT112" s="9" t="str">
        <f t="shared" si="13"/>
        <v>Não atinge</v>
      </c>
      <c r="CU112" s="69"/>
      <c r="CV112" s="9" t="str">
        <f t="shared" si="14"/>
        <v>Atinge</v>
      </c>
      <c r="CW112" s="115"/>
      <c r="CX112" s="70"/>
      <c r="CY112" s="70"/>
      <c r="CZ112" s="35">
        <f t="shared" si="15"/>
        <v>0</v>
      </c>
      <c r="DA112" s="58"/>
      <c r="DB112" s="68"/>
      <c r="DC112" s="10" t="e">
        <f>IF(AND(#REF!&lt;=64,#REF!&gt;=60),IF(#REF!="M",IF(DB112&gt;=14,"Atinge","Não atinge"),IF(#REF!="F",IF(DB112&gt;=12,"Atinge","Não atinge"),"erro")),IF(AND(#REF!&lt;=69,#REF!&gt;=65),IF(#REF!="M",IF(DB112&gt;=12,"Atinge","Não atinge"),IF(#REF!="F",IF(DB112&gt;=11,"Atinge","Não atinge"),"erro")),IF(AND(#REF!&lt;=74,#REF!&gt;=70),IF(#REF!="M",IF(DB112&gt;=12,"Atinge","Não atinge"),IF(#REF!="F",IF(DB112&gt;=10,"Atinge","Não atinge"),"erro")),IF(AND(#REF!&lt;=79,#REF!&gt;=75),IF(#REF!="M",IF(DB112&gt;=11,"Atinge","Não atinge"),IF(#REF!="F",IF(DB112&gt;=10,"Atinge","Não atinge"),"erro")),IF(AND(#REF!&lt;=84,#REF!&gt;=80),IF(#REF!="M",IF(DB112&gt;=10,"Atinge","Não atinge"),IF(#REF!="F",IF(DB112&gt;=9,"Atinge","Não atinge"),"erro")),IF(AND(#REF!&lt;=89,#REF!&gt;=85),IF(#REF!="M",IF(DB112&gt;=8,"Atinge","Não atinge"),IF(#REF!="F",IF(DB112&gt;=8,"Atinge","Não atinge"),"erro")),IF(#REF!&gt;=90,IF(#REF!="M",IF(DB112&gt;=7,"Atinge","Não atinge"),IF(#REF!="F",IF(DB112&gt;=4,"Atinge","Não atinge"),"erro")),IF(AND(#REF!&lt;70,#REF!&gt;64),IF(#REF!="M",IF(DB112&lt;14,"Atinge","Não atinge"),IF(#REF!="F",IF(DB112&lt;12,"Atinge","Não atinge"),"erro")),""))))))))</f>
        <v>#REF!</v>
      </c>
      <c r="DD112" s="68"/>
      <c r="DE112" s="10" t="e">
        <f>IF(AND(#REF!&lt;=69,#REF!&gt;=60),IF(#REF!="M",IF(DD112&lt;=8,"Atinge","Não atinge"),IF(#REF!="F",IF(DD112&lt;=8,"Atinge","Não atinge"),"erro")),IF(AND(#REF!&lt;=79,#REF!&gt;=70),IF(#REF!="M",IF(DD112&lt;=9,"Atinge","Não atinge"),IF(#REF!="F",IF(DD112&lt;=9,"Atinge","Não atinge"),"erro")),IF(#REF!&gt;=80,IF(#REF!="M",IF(DD112&lt;=10,"Atinge","Não atinge"),IF(#REF!="F",IF(DD112&lt;=11,"Atinge","Não atinge"),"erro")),"")))</f>
        <v>#REF!</v>
      </c>
      <c r="DF112" s="68"/>
      <c r="DG112" s="68"/>
      <c r="DH112" s="68"/>
      <c r="DI112" s="68"/>
      <c r="DJ112" s="68"/>
      <c r="DK112" s="68"/>
      <c r="DL112" s="68"/>
      <c r="DM112" s="9">
        <f t="shared" si="16"/>
        <v>0</v>
      </c>
      <c r="DN112" s="9" t="str">
        <f t="shared" si="19"/>
        <v>Não Atinge</v>
      </c>
      <c r="DO112" s="68"/>
      <c r="DP112" s="9" t="str">
        <f t="shared" si="17"/>
        <v>Não atinge</v>
      </c>
      <c r="DQ112" s="69"/>
      <c r="DR112" s="9" t="str">
        <f t="shared" si="18"/>
        <v>Atinge</v>
      </c>
      <c r="DS112" s="115"/>
      <c r="DT112" s="58"/>
      <c r="DU112" s="59"/>
      <c r="DV112" s="59"/>
      <c r="DW112" s="67"/>
      <c r="DX112" s="67"/>
      <c r="DY112" s="59"/>
      <c r="DZ112" s="67"/>
      <c r="EA112" s="59"/>
      <c r="EB112" s="59"/>
      <c r="EC112" s="59"/>
      <c r="ED112" s="59"/>
      <c r="EE112" s="59"/>
      <c r="EF112" s="67"/>
    </row>
    <row r="113" spans="1:136" s="5" customFormat="1" ht="24.95" customHeight="1">
      <c r="A113" s="9">
        <v>110</v>
      </c>
      <c r="B113" s="73" t="str">
        <f>'DADOS PESSOAIS'!B113</f>
        <v>(código)</v>
      </c>
      <c r="C113" s="58"/>
      <c r="D113" s="65"/>
      <c r="E113" s="65"/>
      <c r="F113" s="64"/>
      <c r="G113" s="59"/>
      <c r="H113" s="59"/>
      <c r="I113" s="67"/>
      <c r="J113" s="67"/>
      <c r="K113" s="59"/>
      <c r="L113" s="67"/>
      <c r="M113" s="59"/>
      <c r="N113" s="59"/>
      <c r="O113" s="59"/>
      <c r="P113" s="59"/>
      <c r="Q113" s="59"/>
      <c r="R113" s="67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67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9">
        <f t="shared" si="11"/>
        <v>0</v>
      </c>
      <c r="CG113" s="68"/>
      <c r="CH113" s="10" t="e">
        <f>IF(AND(#REF!&lt;=64,#REF!&gt;=60),IF(#REF!="M",IF(CG113&gt;=14,"Atinge","Não atinge"),IF(#REF!="F",IF(CG113&gt;=12,"Atinge","Não atinge"),"erro")),IF(AND(#REF!&lt;=69,#REF!&gt;=65),IF(#REF!="M",IF(CG113&gt;=12,"Atinge","Não atinge"),IF(#REF!="F",IF(CG113&gt;=11,"Atinge","Não atinge"),"erro")),IF(AND(#REF!&lt;=74,#REF!&gt;=70),IF(#REF!="M",IF(CG113&gt;=12,"Atinge","Não atinge"),IF(#REF!="F",IF(CG113&gt;=10,"Atinge","Não atinge"),"erro")),IF(AND(#REF!&lt;=79,#REF!&gt;=75),IF(#REF!="M",IF(CG113&gt;=11,"Atinge","Não atinge"),IF(#REF!="F",IF(CG113&gt;=10,"Atinge","Não atinge"),"erro")),IF(AND(#REF!&lt;=84,#REF!&gt;=80),IF(#REF!="M",IF(CG113&gt;=10,"Atinge","Não atinge"),IF(#REF!="F",IF(CG113&gt;=9,"Atinge","Não atinge"),"erro")),IF(AND(#REF!&lt;=89,#REF!&gt;=85),IF(#REF!="M",IF(CG113&gt;=8,"Atinge","Não atinge"),IF(#REF!="F",IF(CG113&gt;=8,"Atinge","Não atinge"),"erro")),IF(#REF!&gt;=90,IF(#REF!="M",IF(CG113&gt;=7,"Atinge","Não atinge"),IF(#REF!="F",IF(CG113&gt;=4,"Atinge","Não atinge"),"erro")),IF(AND(#REF!&lt;70,#REF!&gt;64),IF(#REF!="M",IF(CG113&lt;14,"Atinge","Não atinge"),IF(#REF!="F",IF(CG113&lt;12,"Atinge","Não atinge"),"erro")),""))))))))</f>
        <v>#REF!</v>
      </c>
      <c r="CI113" s="68"/>
      <c r="CJ113" s="10" t="e">
        <f>IF(AND(#REF!&lt;=69,#REF!&gt;=60),IF(#REF!="M",IF(CI113&lt;=8,"Atinge","Não atinge"),IF(#REF!="F",IF(CI113&lt;=8,"Atinge","Não atinge"),"erro")),IF(AND(#REF!&lt;=79,#REF!&gt;=70),IF(#REF!="M",IF(CI113&lt;=9,"Atinge","Não atinge"),IF(#REF!="F",IF(CI113&lt;=9,"Atinge","Não atinge"),"erro")),IF(#REF!&gt;=80,IF(#REF!="M",IF(CI113&lt;=10,"Atinge","Não atinge"),IF(#REF!="F",IF(CI113&lt;=11,"Atinge","Não atinge"),"erro")),"")))</f>
        <v>#REF!</v>
      </c>
      <c r="CK113" s="68"/>
      <c r="CL113" s="68"/>
      <c r="CM113" s="68"/>
      <c r="CN113" s="68"/>
      <c r="CO113" s="68"/>
      <c r="CP113" s="68"/>
      <c r="CQ113" s="68"/>
      <c r="CR113" s="9">
        <f t="shared" si="12"/>
        <v>0</v>
      </c>
      <c r="CS113" s="68"/>
      <c r="CT113" s="9" t="str">
        <f t="shared" si="13"/>
        <v>Não atinge</v>
      </c>
      <c r="CU113" s="69"/>
      <c r="CV113" s="9" t="str">
        <f t="shared" si="14"/>
        <v>Atinge</v>
      </c>
      <c r="CW113" s="115"/>
      <c r="CX113" s="70"/>
      <c r="CY113" s="70"/>
      <c r="CZ113" s="35">
        <f t="shared" si="15"/>
        <v>0</v>
      </c>
      <c r="DA113" s="58"/>
      <c r="DB113" s="68"/>
      <c r="DC113" s="10" t="e">
        <f>IF(AND(#REF!&lt;=64,#REF!&gt;=60),IF(#REF!="M",IF(DB113&gt;=14,"Atinge","Não atinge"),IF(#REF!="F",IF(DB113&gt;=12,"Atinge","Não atinge"),"erro")),IF(AND(#REF!&lt;=69,#REF!&gt;=65),IF(#REF!="M",IF(DB113&gt;=12,"Atinge","Não atinge"),IF(#REF!="F",IF(DB113&gt;=11,"Atinge","Não atinge"),"erro")),IF(AND(#REF!&lt;=74,#REF!&gt;=70),IF(#REF!="M",IF(DB113&gt;=12,"Atinge","Não atinge"),IF(#REF!="F",IF(DB113&gt;=10,"Atinge","Não atinge"),"erro")),IF(AND(#REF!&lt;=79,#REF!&gt;=75),IF(#REF!="M",IF(DB113&gt;=11,"Atinge","Não atinge"),IF(#REF!="F",IF(DB113&gt;=10,"Atinge","Não atinge"),"erro")),IF(AND(#REF!&lt;=84,#REF!&gt;=80),IF(#REF!="M",IF(DB113&gt;=10,"Atinge","Não atinge"),IF(#REF!="F",IF(DB113&gt;=9,"Atinge","Não atinge"),"erro")),IF(AND(#REF!&lt;=89,#REF!&gt;=85),IF(#REF!="M",IF(DB113&gt;=8,"Atinge","Não atinge"),IF(#REF!="F",IF(DB113&gt;=8,"Atinge","Não atinge"),"erro")),IF(#REF!&gt;=90,IF(#REF!="M",IF(DB113&gt;=7,"Atinge","Não atinge"),IF(#REF!="F",IF(DB113&gt;=4,"Atinge","Não atinge"),"erro")),IF(AND(#REF!&lt;70,#REF!&gt;64),IF(#REF!="M",IF(DB113&lt;14,"Atinge","Não atinge"),IF(#REF!="F",IF(DB113&lt;12,"Atinge","Não atinge"),"erro")),""))))))))</f>
        <v>#REF!</v>
      </c>
      <c r="DD113" s="68"/>
      <c r="DE113" s="10" t="e">
        <f>IF(AND(#REF!&lt;=69,#REF!&gt;=60),IF(#REF!="M",IF(DD113&lt;=8,"Atinge","Não atinge"),IF(#REF!="F",IF(DD113&lt;=8,"Atinge","Não atinge"),"erro")),IF(AND(#REF!&lt;=79,#REF!&gt;=70),IF(#REF!="M",IF(DD113&lt;=9,"Atinge","Não atinge"),IF(#REF!="F",IF(DD113&lt;=9,"Atinge","Não atinge"),"erro")),IF(#REF!&gt;=80,IF(#REF!="M",IF(DD113&lt;=10,"Atinge","Não atinge"),IF(#REF!="F",IF(DD113&lt;=11,"Atinge","Não atinge"),"erro")),"")))</f>
        <v>#REF!</v>
      </c>
      <c r="DF113" s="68"/>
      <c r="DG113" s="68"/>
      <c r="DH113" s="68"/>
      <c r="DI113" s="68"/>
      <c r="DJ113" s="68"/>
      <c r="DK113" s="68"/>
      <c r="DL113" s="68"/>
      <c r="DM113" s="9">
        <f t="shared" si="16"/>
        <v>0</v>
      </c>
      <c r="DN113" s="9" t="str">
        <f t="shared" si="19"/>
        <v>Não Atinge</v>
      </c>
      <c r="DO113" s="68"/>
      <c r="DP113" s="9" t="str">
        <f t="shared" si="17"/>
        <v>Não atinge</v>
      </c>
      <c r="DQ113" s="69"/>
      <c r="DR113" s="9" t="str">
        <f t="shared" si="18"/>
        <v>Atinge</v>
      </c>
      <c r="DS113" s="115"/>
      <c r="DT113" s="58"/>
      <c r="DU113" s="59"/>
      <c r="DV113" s="59"/>
      <c r="DW113" s="67"/>
      <c r="DX113" s="67"/>
      <c r="DY113" s="59"/>
      <c r="DZ113" s="67"/>
      <c r="EA113" s="59"/>
      <c r="EB113" s="59"/>
      <c r="EC113" s="59"/>
      <c r="ED113" s="59"/>
      <c r="EE113" s="59"/>
      <c r="EF113" s="67"/>
    </row>
    <row r="114" spans="1:136" s="5" customFormat="1" ht="24.95" customHeight="1">
      <c r="A114" s="9">
        <v>111</v>
      </c>
      <c r="B114" s="73" t="str">
        <f>'DADOS PESSOAIS'!B114</f>
        <v>(código)</v>
      </c>
      <c r="C114" s="58"/>
      <c r="D114" s="65"/>
      <c r="E114" s="65"/>
      <c r="F114" s="64"/>
      <c r="G114" s="59"/>
      <c r="H114" s="59"/>
      <c r="I114" s="67"/>
      <c r="J114" s="67"/>
      <c r="K114" s="59"/>
      <c r="L114" s="67"/>
      <c r="M114" s="59"/>
      <c r="N114" s="59"/>
      <c r="O114" s="59"/>
      <c r="P114" s="59"/>
      <c r="Q114" s="59"/>
      <c r="R114" s="67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67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9">
        <f t="shared" si="11"/>
        <v>0</v>
      </c>
      <c r="CG114" s="68"/>
      <c r="CH114" s="10" t="e">
        <f>IF(AND(#REF!&lt;=64,#REF!&gt;=60),IF(#REF!="M",IF(CG114&gt;=14,"Atinge","Não atinge"),IF(#REF!="F",IF(CG114&gt;=12,"Atinge","Não atinge"),"erro")),IF(AND(#REF!&lt;=69,#REF!&gt;=65),IF(#REF!="M",IF(CG114&gt;=12,"Atinge","Não atinge"),IF(#REF!="F",IF(CG114&gt;=11,"Atinge","Não atinge"),"erro")),IF(AND(#REF!&lt;=74,#REF!&gt;=70),IF(#REF!="M",IF(CG114&gt;=12,"Atinge","Não atinge"),IF(#REF!="F",IF(CG114&gt;=10,"Atinge","Não atinge"),"erro")),IF(AND(#REF!&lt;=79,#REF!&gt;=75),IF(#REF!="M",IF(CG114&gt;=11,"Atinge","Não atinge"),IF(#REF!="F",IF(CG114&gt;=10,"Atinge","Não atinge"),"erro")),IF(AND(#REF!&lt;=84,#REF!&gt;=80),IF(#REF!="M",IF(CG114&gt;=10,"Atinge","Não atinge"),IF(#REF!="F",IF(CG114&gt;=9,"Atinge","Não atinge"),"erro")),IF(AND(#REF!&lt;=89,#REF!&gt;=85),IF(#REF!="M",IF(CG114&gt;=8,"Atinge","Não atinge"),IF(#REF!="F",IF(CG114&gt;=8,"Atinge","Não atinge"),"erro")),IF(#REF!&gt;=90,IF(#REF!="M",IF(CG114&gt;=7,"Atinge","Não atinge"),IF(#REF!="F",IF(CG114&gt;=4,"Atinge","Não atinge"),"erro")),IF(AND(#REF!&lt;70,#REF!&gt;64),IF(#REF!="M",IF(CG114&lt;14,"Atinge","Não atinge"),IF(#REF!="F",IF(CG114&lt;12,"Atinge","Não atinge"),"erro")),""))))))))</f>
        <v>#REF!</v>
      </c>
      <c r="CI114" s="68"/>
      <c r="CJ114" s="10" t="e">
        <f>IF(AND(#REF!&lt;=69,#REF!&gt;=60),IF(#REF!="M",IF(CI114&lt;=8,"Atinge","Não atinge"),IF(#REF!="F",IF(CI114&lt;=8,"Atinge","Não atinge"),"erro")),IF(AND(#REF!&lt;=79,#REF!&gt;=70),IF(#REF!="M",IF(CI114&lt;=9,"Atinge","Não atinge"),IF(#REF!="F",IF(CI114&lt;=9,"Atinge","Não atinge"),"erro")),IF(#REF!&gt;=80,IF(#REF!="M",IF(CI114&lt;=10,"Atinge","Não atinge"),IF(#REF!="F",IF(CI114&lt;=11,"Atinge","Não atinge"),"erro")),"")))</f>
        <v>#REF!</v>
      </c>
      <c r="CK114" s="68"/>
      <c r="CL114" s="68"/>
      <c r="CM114" s="68"/>
      <c r="CN114" s="68"/>
      <c r="CO114" s="68"/>
      <c r="CP114" s="68"/>
      <c r="CQ114" s="68"/>
      <c r="CR114" s="9">
        <f t="shared" si="12"/>
        <v>0</v>
      </c>
      <c r="CS114" s="68"/>
      <c r="CT114" s="9" t="str">
        <f t="shared" si="13"/>
        <v>Não atinge</v>
      </c>
      <c r="CU114" s="69"/>
      <c r="CV114" s="9" t="str">
        <f t="shared" si="14"/>
        <v>Atinge</v>
      </c>
      <c r="CW114" s="115"/>
      <c r="CX114" s="70"/>
      <c r="CY114" s="70"/>
      <c r="CZ114" s="35">
        <f t="shared" si="15"/>
        <v>0</v>
      </c>
      <c r="DA114" s="58"/>
      <c r="DB114" s="68"/>
      <c r="DC114" s="10" t="e">
        <f>IF(AND(#REF!&lt;=64,#REF!&gt;=60),IF(#REF!="M",IF(DB114&gt;=14,"Atinge","Não atinge"),IF(#REF!="F",IF(DB114&gt;=12,"Atinge","Não atinge"),"erro")),IF(AND(#REF!&lt;=69,#REF!&gt;=65),IF(#REF!="M",IF(DB114&gt;=12,"Atinge","Não atinge"),IF(#REF!="F",IF(DB114&gt;=11,"Atinge","Não atinge"),"erro")),IF(AND(#REF!&lt;=74,#REF!&gt;=70),IF(#REF!="M",IF(DB114&gt;=12,"Atinge","Não atinge"),IF(#REF!="F",IF(DB114&gt;=10,"Atinge","Não atinge"),"erro")),IF(AND(#REF!&lt;=79,#REF!&gt;=75),IF(#REF!="M",IF(DB114&gt;=11,"Atinge","Não atinge"),IF(#REF!="F",IF(DB114&gt;=10,"Atinge","Não atinge"),"erro")),IF(AND(#REF!&lt;=84,#REF!&gt;=80),IF(#REF!="M",IF(DB114&gt;=10,"Atinge","Não atinge"),IF(#REF!="F",IF(DB114&gt;=9,"Atinge","Não atinge"),"erro")),IF(AND(#REF!&lt;=89,#REF!&gt;=85),IF(#REF!="M",IF(DB114&gt;=8,"Atinge","Não atinge"),IF(#REF!="F",IF(DB114&gt;=8,"Atinge","Não atinge"),"erro")),IF(#REF!&gt;=90,IF(#REF!="M",IF(DB114&gt;=7,"Atinge","Não atinge"),IF(#REF!="F",IF(DB114&gt;=4,"Atinge","Não atinge"),"erro")),IF(AND(#REF!&lt;70,#REF!&gt;64),IF(#REF!="M",IF(DB114&lt;14,"Atinge","Não atinge"),IF(#REF!="F",IF(DB114&lt;12,"Atinge","Não atinge"),"erro")),""))))))))</f>
        <v>#REF!</v>
      </c>
      <c r="DD114" s="68"/>
      <c r="DE114" s="10" t="e">
        <f>IF(AND(#REF!&lt;=69,#REF!&gt;=60),IF(#REF!="M",IF(DD114&lt;=8,"Atinge","Não atinge"),IF(#REF!="F",IF(DD114&lt;=8,"Atinge","Não atinge"),"erro")),IF(AND(#REF!&lt;=79,#REF!&gt;=70),IF(#REF!="M",IF(DD114&lt;=9,"Atinge","Não atinge"),IF(#REF!="F",IF(DD114&lt;=9,"Atinge","Não atinge"),"erro")),IF(#REF!&gt;=80,IF(#REF!="M",IF(DD114&lt;=10,"Atinge","Não atinge"),IF(#REF!="F",IF(DD114&lt;=11,"Atinge","Não atinge"),"erro")),"")))</f>
        <v>#REF!</v>
      </c>
      <c r="DF114" s="68"/>
      <c r="DG114" s="68"/>
      <c r="DH114" s="68"/>
      <c r="DI114" s="68"/>
      <c r="DJ114" s="68"/>
      <c r="DK114" s="68"/>
      <c r="DL114" s="68"/>
      <c r="DM114" s="9">
        <f t="shared" si="16"/>
        <v>0</v>
      </c>
      <c r="DN114" s="9" t="str">
        <f t="shared" si="19"/>
        <v>Não Atinge</v>
      </c>
      <c r="DO114" s="68"/>
      <c r="DP114" s="9" t="str">
        <f t="shared" si="17"/>
        <v>Não atinge</v>
      </c>
      <c r="DQ114" s="69"/>
      <c r="DR114" s="9" t="str">
        <f t="shared" si="18"/>
        <v>Atinge</v>
      </c>
      <c r="DS114" s="115"/>
      <c r="DT114" s="58"/>
      <c r="DU114" s="59"/>
      <c r="DV114" s="59"/>
      <c r="DW114" s="67"/>
      <c r="DX114" s="67"/>
      <c r="DY114" s="59"/>
      <c r="DZ114" s="67"/>
      <c r="EA114" s="59"/>
      <c r="EB114" s="59"/>
      <c r="EC114" s="59"/>
      <c r="ED114" s="59"/>
      <c r="EE114" s="59"/>
      <c r="EF114" s="67"/>
    </row>
    <row r="115" spans="1:136" s="5" customFormat="1" ht="24.95" customHeight="1">
      <c r="A115" s="9">
        <v>112</v>
      </c>
      <c r="B115" s="73" t="str">
        <f>'DADOS PESSOAIS'!B115</f>
        <v>(código)</v>
      </c>
      <c r="C115" s="58"/>
      <c r="D115" s="65"/>
      <c r="E115" s="65"/>
      <c r="F115" s="64"/>
      <c r="G115" s="59"/>
      <c r="H115" s="59"/>
      <c r="I115" s="67"/>
      <c r="J115" s="67"/>
      <c r="K115" s="59"/>
      <c r="L115" s="67"/>
      <c r="M115" s="59"/>
      <c r="N115" s="59"/>
      <c r="O115" s="59"/>
      <c r="P115" s="59"/>
      <c r="Q115" s="59"/>
      <c r="R115" s="67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67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9">
        <f t="shared" si="11"/>
        <v>0</v>
      </c>
      <c r="CG115" s="68"/>
      <c r="CH115" s="10" t="e">
        <f>IF(AND(#REF!&lt;=64,#REF!&gt;=60),IF(#REF!="M",IF(CG115&gt;=14,"Atinge","Não atinge"),IF(#REF!="F",IF(CG115&gt;=12,"Atinge","Não atinge"),"erro")),IF(AND(#REF!&lt;=69,#REF!&gt;=65),IF(#REF!="M",IF(CG115&gt;=12,"Atinge","Não atinge"),IF(#REF!="F",IF(CG115&gt;=11,"Atinge","Não atinge"),"erro")),IF(AND(#REF!&lt;=74,#REF!&gt;=70),IF(#REF!="M",IF(CG115&gt;=12,"Atinge","Não atinge"),IF(#REF!="F",IF(CG115&gt;=10,"Atinge","Não atinge"),"erro")),IF(AND(#REF!&lt;=79,#REF!&gt;=75),IF(#REF!="M",IF(CG115&gt;=11,"Atinge","Não atinge"),IF(#REF!="F",IF(CG115&gt;=10,"Atinge","Não atinge"),"erro")),IF(AND(#REF!&lt;=84,#REF!&gt;=80),IF(#REF!="M",IF(CG115&gt;=10,"Atinge","Não atinge"),IF(#REF!="F",IF(CG115&gt;=9,"Atinge","Não atinge"),"erro")),IF(AND(#REF!&lt;=89,#REF!&gt;=85),IF(#REF!="M",IF(CG115&gt;=8,"Atinge","Não atinge"),IF(#REF!="F",IF(CG115&gt;=8,"Atinge","Não atinge"),"erro")),IF(#REF!&gt;=90,IF(#REF!="M",IF(CG115&gt;=7,"Atinge","Não atinge"),IF(#REF!="F",IF(CG115&gt;=4,"Atinge","Não atinge"),"erro")),IF(AND(#REF!&lt;70,#REF!&gt;64),IF(#REF!="M",IF(CG115&lt;14,"Atinge","Não atinge"),IF(#REF!="F",IF(CG115&lt;12,"Atinge","Não atinge"),"erro")),""))))))))</f>
        <v>#REF!</v>
      </c>
      <c r="CI115" s="68"/>
      <c r="CJ115" s="10" t="e">
        <f>IF(AND(#REF!&lt;=69,#REF!&gt;=60),IF(#REF!="M",IF(CI115&lt;=8,"Atinge","Não atinge"),IF(#REF!="F",IF(CI115&lt;=8,"Atinge","Não atinge"),"erro")),IF(AND(#REF!&lt;=79,#REF!&gt;=70),IF(#REF!="M",IF(CI115&lt;=9,"Atinge","Não atinge"),IF(#REF!="F",IF(CI115&lt;=9,"Atinge","Não atinge"),"erro")),IF(#REF!&gt;=80,IF(#REF!="M",IF(CI115&lt;=10,"Atinge","Não atinge"),IF(#REF!="F",IF(CI115&lt;=11,"Atinge","Não atinge"),"erro")),"")))</f>
        <v>#REF!</v>
      </c>
      <c r="CK115" s="68"/>
      <c r="CL115" s="68"/>
      <c r="CM115" s="68"/>
      <c r="CN115" s="68"/>
      <c r="CO115" s="68"/>
      <c r="CP115" s="68"/>
      <c r="CQ115" s="68"/>
      <c r="CR115" s="9">
        <f t="shared" si="12"/>
        <v>0</v>
      </c>
      <c r="CS115" s="68"/>
      <c r="CT115" s="9" t="str">
        <f t="shared" si="13"/>
        <v>Não atinge</v>
      </c>
      <c r="CU115" s="69"/>
      <c r="CV115" s="9" t="str">
        <f t="shared" si="14"/>
        <v>Atinge</v>
      </c>
      <c r="CW115" s="115"/>
      <c r="CX115" s="70"/>
      <c r="CY115" s="70"/>
      <c r="CZ115" s="35">
        <f t="shared" si="15"/>
        <v>0</v>
      </c>
      <c r="DA115" s="58"/>
      <c r="DB115" s="68"/>
      <c r="DC115" s="10" t="e">
        <f>IF(AND(#REF!&lt;=64,#REF!&gt;=60),IF(#REF!="M",IF(DB115&gt;=14,"Atinge","Não atinge"),IF(#REF!="F",IF(DB115&gt;=12,"Atinge","Não atinge"),"erro")),IF(AND(#REF!&lt;=69,#REF!&gt;=65),IF(#REF!="M",IF(DB115&gt;=12,"Atinge","Não atinge"),IF(#REF!="F",IF(DB115&gt;=11,"Atinge","Não atinge"),"erro")),IF(AND(#REF!&lt;=74,#REF!&gt;=70),IF(#REF!="M",IF(DB115&gt;=12,"Atinge","Não atinge"),IF(#REF!="F",IF(DB115&gt;=10,"Atinge","Não atinge"),"erro")),IF(AND(#REF!&lt;=79,#REF!&gt;=75),IF(#REF!="M",IF(DB115&gt;=11,"Atinge","Não atinge"),IF(#REF!="F",IF(DB115&gt;=10,"Atinge","Não atinge"),"erro")),IF(AND(#REF!&lt;=84,#REF!&gt;=80),IF(#REF!="M",IF(DB115&gt;=10,"Atinge","Não atinge"),IF(#REF!="F",IF(DB115&gt;=9,"Atinge","Não atinge"),"erro")),IF(AND(#REF!&lt;=89,#REF!&gt;=85),IF(#REF!="M",IF(DB115&gt;=8,"Atinge","Não atinge"),IF(#REF!="F",IF(DB115&gt;=8,"Atinge","Não atinge"),"erro")),IF(#REF!&gt;=90,IF(#REF!="M",IF(DB115&gt;=7,"Atinge","Não atinge"),IF(#REF!="F",IF(DB115&gt;=4,"Atinge","Não atinge"),"erro")),IF(AND(#REF!&lt;70,#REF!&gt;64),IF(#REF!="M",IF(DB115&lt;14,"Atinge","Não atinge"),IF(#REF!="F",IF(DB115&lt;12,"Atinge","Não atinge"),"erro")),""))))))))</f>
        <v>#REF!</v>
      </c>
      <c r="DD115" s="68"/>
      <c r="DE115" s="10" t="e">
        <f>IF(AND(#REF!&lt;=69,#REF!&gt;=60),IF(#REF!="M",IF(DD115&lt;=8,"Atinge","Não atinge"),IF(#REF!="F",IF(DD115&lt;=8,"Atinge","Não atinge"),"erro")),IF(AND(#REF!&lt;=79,#REF!&gt;=70),IF(#REF!="M",IF(DD115&lt;=9,"Atinge","Não atinge"),IF(#REF!="F",IF(DD115&lt;=9,"Atinge","Não atinge"),"erro")),IF(#REF!&gt;=80,IF(#REF!="M",IF(DD115&lt;=10,"Atinge","Não atinge"),IF(#REF!="F",IF(DD115&lt;=11,"Atinge","Não atinge"),"erro")),"")))</f>
        <v>#REF!</v>
      </c>
      <c r="DF115" s="68"/>
      <c r="DG115" s="68"/>
      <c r="DH115" s="68"/>
      <c r="DI115" s="68"/>
      <c r="DJ115" s="68"/>
      <c r="DK115" s="68"/>
      <c r="DL115" s="68"/>
      <c r="DM115" s="9">
        <f t="shared" si="16"/>
        <v>0</v>
      </c>
      <c r="DN115" s="9" t="str">
        <f t="shared" si="19"/>
        <v>Não Atinge</v>
      </c>
      <c r="DO115" s="68"/>
      <c r="DP115" s="9" t="str">
        <f t="shared" si="17"/>
        <v>Não atinge</v>
      </c>
      <c r="DQ115" s="69"/>
      <c r="DR115" s="9" t="str">
        <f t="shared" si="18"/>
        <v>Atinge</v>
      </c>
      <c r="DS115" s="115"/>
      <c r="DT115" s="58"/>
      <c r="DU115" s="59"/>
      <c r="DV115" s="59"/>
      <c r="DW115" s="67"/>
      <c r="DX115" s="67"/>
      <c r="DY115" s="59"/>
      <c r="DZ115" s="67"/>
      <c r="EA115" s="59"/>
      <c r="EB115" s="59"/>
      <c r="EC115" s="59"/>
      <c r="ED115" s="59"/>
      <c r="EE115" s="59"/>
      <c r="EF115" s="67"/>
    </row>
    <row r="116" spans="1:136" s="5" customFormat="1" ht="24.95" customHeight="1">
      <c r="A116" s="9">
        <v>113</v>
      </c>
      <c r="B116" s="73" t="str">
        <f>'DADOS PESSOAIS'!B116</f>
        <v>(código)</v>
      </c>
      <c r="C116" s="58"/>
      <c r="D116" s="65"/>
      <c r="E116" s="65"/>
      <c r="F116" s="64"/>
      <c r="G116" s="59"/>
      <c r="H116" s="59"/>
      <c r="I116" s="67"/>
      <c r="J116" s="67"/>
      <c r="K116" s="59"/>
      <c r="L116" s="67"/>
      <c r="M116" s="59"/>
      <c r="N116" s="59"/>
      <c r="O116" s="59"/>
      <c r="P116" s="59"/>
      <c r="Q116" s="59"/>
      <c r="R116" s="67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67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9">
        <f t="shared" si="11"/>
        <v>0</v>
      </c>
      <c r="CG116" s="68"/>
      <c r="CH116" s="10" t="e">
        <f>IF(AND(#REF!&lt;=64,#REF!&gt;=60),IF(#REF!="M",IF(CG116&gt;=14,"Atinge","Não atinge"),IF(#REF!="F",IF(CG116&gt;=12,"Atinge","Não atinge"),"erro")),IF(AND(#REF!&lt;=69,#REF!&gt;=65),IF(#REF!="M",IF(CG116&gt;=12,"Atinge","Não atinge"),IF(#REF!="F",IF(CG116&gt;=11,"Atinge","Não atinge"),"erro")),IF(AND(#REF!&lt;=74,#REF!&gt;=70),IF(#REF!="M",IF(CG116&gt;=12,"Atinge","Não atinge"),IF(#REF!="F",IF(CG116&gt;=10,"Atinge","Não atinge"),"erro")),IF(AND(#REF!&lt;=79,#REF!&gt;=75),IF(#REF!="M",IF(CG116&gt;=11,"Atinge","Não atinge"),IF(#REF!="F",IF(CG116&gt;=10,"Atinge","Não atinge"),"erro")),IF(AND(#REF!&lt;=84,#REF!&gt;=80),IF(#REF!="M",IF(CG116&gt;=10,"Atinge","Não atinge"),IF(#REF!="F",IF(CG116&gt;=9,"Atinge","Não atinge"),"erro")),IF(AND(#REF!&lt;=89,#REF!&gt;=85),IF(#REF!="M",IF(CG116&gt;=8,"Atinge","Não atinge"),IF(#REF!="F",IF(CG116&gt;=8,"Atinge","Não atinge"),"erro")),IF(#REF!&gt;=90,IF(#REF!="M",IF(CG116&gt;=7,"Atinge","Não atinge"),IF(#REF!="F",IF(CG116&gt;=4,"Atinge","Não atinge"),"erro")),IF(AND(#REF!&lt;70,#REF!&gt;64),IF(#REF!="M",IF(CG116&lt;14,"Atinge","Não atinge"),IF(#REF!="F",IF(CG116&lt;12,"Atinge","Não atinge"),"erro")),""))))))))</f>
        <v>#REF!</v>
      </c>
      <c r="CI116" s="68"/>
      <c r="CJ116" s="10" t="e">
        <f>IF(AND(#REF!&lt;=69,#REF!&gt;=60),IF(#REF!="M",IF(CI116&lt;=8,"Atinge","Não atinge"),IF(#REF!="F",IF(CI116&lt;=8,"Atinge","Não atinge"),"erro")),IF(AND(#REF!&lt;=79,#REF!&gt;=70),IF(#REF!="M",IF(CI116&lt;=9,"Atinge","Não atinge"),IF(#REF!="F",IF(CI116&lt;=9,"Atinge","Não atinge"),"erro")),IF(#REF!&gt;=80,IF(#REF!="M",IF(CI116&lt;=10,"Atinge","Não atinge"),IF(#REF!="F",IF(CI116&lt;=11,"Atinge","Não atinge"),"erro")),"")))</f>
        <v>#REF!</v>
      </c>
      <c r="CK116" s="68"/>
      <c r="CL116" s="68"/>
      <c r="CM116" s="68"/>
      <c r="CN116" s="68"/>
      <c r="CO116" s="68"/>
      <c r="CP116" s="68"/>
      <c r="CQ116" s="68"/>
      <c r="CR116" s="9">
        <f t="shared" si="12"/>
        <v>0</v>
      </c>
      <c r="CS116" s="68"/>
      <c r="CT116" s="9" t="str">
        <f t="shared" si="13"/>
        <v>Não atinge</v>
      </c>
      <c r="CU116" s="69"/>
      <c r="CV116" s="9" t="str">
        <f t="shared" si="14"/>
        <v>Atinge</v>
      </c>
      <c r="CW116" s="115"/>
      <c r="CX116" s="70"/>
      <c r="CY116" s="70"/>
      <c r="CZ116" s="35">
        <f t="shared" si="15"/>
        <v>0</v>
      </c>
      <c r="DA116" s="58"/>
      <c r="DB116" s="68"/>
      <c r="DC116" s="10" t="e">
        <f>IF(AND(#REF!&lt;=64,#REF!&gt;=60),IF(#REF!="M",IF(DB116&gt;=14,"Atinge","Não atinge"),IF(#REF!="F",IF(DB116&gt;=12,"Atinge","Não atinge"),"erro")),IF(AND(#REF!&lt;=69,#REF!&gt;=65),IF(#REF!="M",IF(DB116&gt;=12,"Atinge","Não atinge"),IF(#REF!="F",IF(DB116&gt;=11,"Atinge","Não atinge"),"erro")),IF(AND(#REF!&lt;=74,#REF!&gt;=70),IF(#REF!="M",IF(DB116&gt;=12,"Atinge","Não atinge"),IF(#REF!="F",IF(DB116&gt;=10,"Atinge","Não atinge"),"erro")),IF(AND(#REF!&lt;=79,#REF!&gt;=75),IF(#REF!="M",IF(DB116&gt;=11,"Atinge","Não atinge"),IF(#REF!="F",IF(DB116&gt;=10,"Atinge","Não atinge"),"erro")),IF(AND(#REF!&lt;=84,#REF!&gt;=80),IF(#REF!="M",IF(DB116&gt;=10,"Atinge","Não atinge"),IF(#REF!="F",IF(DB116&gt;=9,"Atinge","Não atinge"),"erro")),IF(AND(#REF!&lt;=89,#REF!&gt;=85),IF(#REF!="M",IF(DB116&gt;=8,"Atinge","Não atinge"),IF(#REF!="F",IF(DB116&gt;=8,"Atinge","Não atinge"),"erro")),IF(#REF!&gt;=90,IF(#REF!="M",IF(DB116&gt;=7,"Atinge","Não atinge"),IF(#REF!="F",IF(DB116&gt;=4,"Atinge","Não atinge"),"erro")),IF(AND(#REF!&lt;70,#REF!&gt;64),IF(#REF!="M",IF(DB116&lt;14,"Atinge","Não atinge"),IF(#REF!="F",IF(DB116&lt;12,"Atinge","Não atinge"),"erro")),""))))))))</f>
        <v>#REF!</v>
      </c>
      <c r="DD116" s="68"/>
      <c r="DE116" s="10" t="e">
        <f>IF(AND(#REF!&lt;=69,#REF!&gt;=60),IF(#REF!="M",IF(DD116&lt;=8,"Atinge","Não atinge"),IF(#REF!="F",IF(DD116&lt;=8,"Atinge","Não atinge"),"erro")),IF(AND(#REF!&lt;=79,#REF!&gt;=70),IF(#REF!="M",IF(DD116&lt;=9,"Atinge","Não atinge"),IF(#REF!="F",IF(DD116&lt;=9,"Atinge","Não atinge"),"erro")),IF(#REF!&gt;=80,IF(#REF!="M",IF(DD116&lt;=10,"Atinge","Não atinge"),IF(#REF!="F",IF(DD116&lt;=11,"Atinge","Não atinge"),"erro")),"")))</f>
        <v>#REF!</v>
      </c>
      <c r="DF116" s="68"/>
      <c r="DG116" s="68"/>
      <c r="DH116" s="68"/>
      <c r="DI116" s="68"/>
      <c r="DJ116" s="68"/>
      <c r="DK116" s="68"/>
      <c r="DL116" s="68"/>
      <c r="DM116" s="9">
        <f t="shared" si="16"/>
        <v>0</v>
      </c>
      <c r="DN116" s="9" t="str">
        <f t="shared" si="19"/>
        <v>Não Atinge</v>
      </c>
      <c r="DO116" s="68"/>
      <c r="DP116" s="9" t="str">
        <f t="shared" si="17"/>
        <v>Não atinge</v>
      </c>
      <c r="DQ116" s="69"/>
      <c r="DR116" s="9" t="str">
        <f t="shared" si="18"/>
        <v>Atinge</v>
      </c>
      <c r="DS116" s="115"/>
      <c r="DT116" s="58"/>
      <c r="DU116" s="59"/>
      <c r="DV116" s="59"/>
      <c r="DW116" s="67"/>
      <c r="DX116" s="67"/>
      <c r="DY116" s="59"/>
      <c r="DZ116" s="67"/>
      <c r="EA116" s="59"/>
      <c r="EB116" s="59"/>
      <c r="EC116" s="59"/>
      <c r="ED116" s="59"/>
      <c r="EE116" s="59"/>
      <c r="EF116" s="67"/>
    </row>
    <row r="117" spans="1:136" s="5" customFormat="1" ht="24.95" customHeight="1">
      <c r="A117" s="9">
        <v>114</v>
      </c>
      <c r="B117" s="73" t="str">
        <f>'DADOS PESSOAIS'!B117</f>
        <v>(código)</v>
      </c>
      <c r="C117" s="58"/>
      <c r="D117" s="65"/>
      <c r="E117" s="65"/>
      <c r="F117" s="64"/>
      <c r="G117" s="59"/>
      <c r="H117" s="59"/>
      <c r="I117" s="67"/>
      <c r="J117" s="67"/>
      <c r="K117" s="59"/>
      <c r="L117" s="67"/>
      <c r="M117" s="59"/>
      <c r="N117" s="59"/>
      <c r="O117" s="59"/>
      <c r="P117" s="59"/>
      <c r="Q117" s="59"/>
      <c r="R117" s="67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67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9">
        <f t="shared" si="11"/>
        <v>0</v>
      </c>
      <c r="CG117" s="68"/>
      <c r="CH117" s="10" t="e">
        <f>IF(AND(#REF!&lt;=64,#REF!&gt;=60),IF(#REF!="M",IF(CG117&gt;=14,"Atinge","Não atinge"),IF(#REF!="F",IF(CG117&gt;=12,"Atinge","Não atinge"),"erro")),IF(AND(#REF!&lt;=69,#REF!&gt;=65),IF(#REF!="M",IF(CG117&gt;=12,"Atinge","Não atinge"),IF(#REF!="F",IF(CG117&gt;=11,"Atinge","Não atinge"),"erro")),IF(AND(#REF!&lt;=74,#REF!&gt;=70),IF(#REF!="M",IF(CG117&gt;=12,"Atinge","Não atinge"),IF(#REF!="F",IF(CG117&gt;=10,"Atinge","Não atinge"),"erro")),IF(AND(#REF!&lt;=79,#REF!&gt;=75),IF(#REF!="M",IF(CG117&gt;=11,"Atinge","Não atinge"),IF(#REF!="F",IF(CG117&gt;=10,"Atinge","Não atinge"),"erro")),IF(AND(#REF!&lt;=84,#REF!&gt;=80),IF(#REF!="M",IF(CG117&gt;=10,"Atinge","Não atinge"),IF(#REF!="F",IF(CG117&gt;=9,"Atinge","Não atinge"),"erro")),IF(AND(#REF!&lt;=89,#REF!&gt;=85),IF(#REF!="M",IF(CG117&gt;=8,"Atinge","Não atinge"),IF(#REF!="F",IF(CG117&gt;=8,"Atinge","Não atinge"),"erro")),IF(#REF!&gt;=90,IF(#REF!="M",IF(CG117&gt;=7,"Atinge","Não atinge"),IF(#REF!="F",IF(CG117&gt;=4,"Atinge","Não atinge"),"erro")),IF(AND(#REF!&lt;70,#REF!&gt;64),IF(#REF!="M",IF(CG117&lt;14,"Atinge","Não atinge"),IF(#REF!="F",IF(CG117&lt;12,"Atinge","Não atinge"),"erro")),""))))))))</f>
        <v>#REF!</v>
      </c>
      <c r="CI117" s="68"/>
      <c r="CJ117" s="10" t="e">
        <f>IF(AND(#REF!&lt;=69,#REF!&gt;=60),IF(#REF!="M",IF(CI117&lt;=8,"Atinge","Não atinge"),IF(#REF!="F",IF(CI117&lt;=8,"Atinge","Não atinge"),"erro")),IF(AND(#REF!&lt;=79,#REF!&gt;=70),IF(#REF!="M",IF(CI117&lt;=9,"Atinge","Não atinge"),IF(#REF!="F",IF(CI117&lt;=9,"Atinge","Não atinge"),"erro")),IF(#REF!&gt;=80,IF(#REF!="M",IF(CI117&lt;=10,"Atinge","Não atinge"),IF(#REF!="F",IF(CI117&lt;=11,"Atinge","Não atinge"),"erro")),"")))</f>
        <v>#REF!</v>
      </c>
      <c r="CK117" s="68"/>
      <c r="CL117" s="68"/>
      <c r="CM117" s="68"/>
      <c r="CN117" s="68"/>
      <c r="CO117" s="68"/>
      <c r="CP117" s="68"/>
      <c r="CQ117" s="68"/>
      <c r="CR117" s="9">
        <f t="shared" si="12"/>
        <v>0</v>
      </c>
      <c r="CS117" s="68"/>
      <c r="CT117" s="9" t="str">
        <f t="shared" si="13"/>
        <v>Não atinge</v>
      </c>
      <c r="CU117" s="69"/>
      <c r="CV117" s="9" t="str">
        <f t="shared" si="14"/>
        <v>Atinge</v>
      </c>
      <c r="CW117" s="115"/>
      <c r="CX117" s="70"/>
      <c r="CY117" s="70"/>
      <c r="CZ117" s="35">
        <f t="shared" si="15"/>
        <v>0</v>
      </c>
      <c r="DA117" s="58"/>
      <c r="DB117" s="68"/>
      <c r="DC117" s="10" t="e">
        <f>IF(AND(#REF!&lt;=64,#REF!&gt;=60),IF(#REF!="M",IF(DB117&gt;=14,"Atinge","Não atinge"),IF(#REF!="F",IF(DB117&gt;=12,"Atinge","Não atinge"),"erro")),IF(AND(#REF!&lt;=69,#REF!&gt;=65),IF(#REF!="M",IF(DB117&gt;=12,"Atinge","Não atinge"),IF(#REF!="F",IF(DB117&gt;=11,"Atinge","Não atinge"),"erro")),IF(AND(#REF!&lt;=74,#REF!&gt;=70),IF(#REF!="M",IF(DB117&gt;=12,"Atinge","Não atinge"),IF(#REF!="F",IF(DB117&gt;=10,"Atinge","Não atinge"),"erro")),IF(AND(#REF!&lt;=79,#REF!&gt;=75),IF(#REF!="M",IF(DB117&gt;=11,"Atinge","Não atinge"),IF(#REF!="F",IF(DB117&gt;=10,"Atinge","Não atinge"),"erro")),IF(AND(#REF!&lt;=84,#REF!&gt;=80),IF(#REF!="M",IF(DB117&gt;=10,"Atinge","Não atinge"),IF(#REF!="F",IF(DB117&gt;=9,"Atinge","Não atinge"),"erro")),IF(AND(#REF!&lt;=89,#REF!&gt;=85),IF(#REF!="M",IF(DB117&gt;=8,"Atinge","Não atinge"),IF(#REF!="F",IF(DB117&gt;=8,"Atinge","Não atinge"),"erro")),IF(#REF!&gt;=90,IF(#REF!="M",IF(DB117&gt;=7,"Atinge","Não atinge"),IF(#REF!="F",IF(DB117&gt;=4,"Atinge","Não atinge"),"erro")),IF(AND(#REF!&lt;70,#REF!&gt;64),IF(#REF!="M",IF(DB117&lt;14,"Atinge","Não atinge"),IF(#REF!="F",IF(DB117&lt;12,"Atinge","Não atinge"),"erro")),""))))))))</f>
        <v>#REF!</v>
      </c>
      <c r="DD117" s="68"/>
      <c r="DE117" s="10" t="e">
        <f>IF(AND(#REF!&lt;=69,#REF!&gt;=60),IF(#REF!="M",IF(DD117&lt;=8,"Atinge","Não atinge"),IF(#REF!="F",IF(DD117&lt;=8,"Atinge","Não atinge"),"erro")),IF(AND(#REF!&lt;=79,#REF!&gt;=70),IF(#REF!="M",IF(DD117&lt;=9,"Atinge","Não atinge"),IF(#REF!="F",IF(DD117&lt;=9,"Atinge","Não atinge"),"erro")),IF(#REF!&gt;=80,IF(#REF!="M",IF(DD117&lt;=10,"Atinge","Não atinge"),IF(#REF!="F",IF(DD117&lt;=11,"Atinge","Não atinge"),"erro")),"")))</f>
        <v>#REF!</v>
      </c>
      <c r="DF117" s="68"/>
      <c r="DG117" s="68"/>
      <c r="DH117" s="68"/>
      <c r="DI117" s="68"/>
      <c r="DJ117" s="68"/>
      <c r="DK117" s="68"/>
      <c r="DL117" s="68"/>
      <c r="DM117" s="9">
        <f t="shared" si="16"/>
        <v>0</v>
      </c>
      <c r="DN117" s="9" t="str">
        <f t="shared" si="19"/>
        <v>Não Atinge</v>
      </c>
      <c r="DO117" s="68"/>
      <c r="DP117" s="9" t="str">
        <f t="shared" si="17"/>
        <v>Não atinge</v>
      </c>
      <c r="DQ117" s="69"/>
      <c r="DR117" s="9" t="str">
        <f t="shared" si="18"/>
        <v>Atinge</v>
      </c>
      <c r="DS117" s="115"/>
      <c r="DT117" s="58"/>
      <c r="DU117" s="59"/>
      <c r="DV117" s="59"/>
      <c r="DW117" s="67"/>
      <c r="DX117" s="67"/>
      <c r="DY117" s="59"/>
      <c r="DZ117" s="67"/>
      <c r="EA117" s="59"/>
      <c r="EB117" s="59"/>
      <c r="EC117" s="59"/>
      <c r="ED117" s="59"/>
      <c r="EE117" s="59"/>
      <c r="EF117" s="67"/>
    </row>
    <row r="118" spans="1:136" s="5" customFormat="1" ht="24.95" customHeight="1">
      <c r="A118" s="9">
        <v>115</v>
      </c>
      <c r="B118" s="73" t="str">
        <f>'DADOS PESSOAIS'!B118</f>
        <v>(código)</v>
      </c>
      <c r="C118" s="58"/>
      <c r="D118" s="65"/>
      <c r="E118" s="65"/>
      <c r="F118" s="64"/>
      <c r="G118" s="59"/>
      <c r="H118" s="59"/>
      <c r="I118" s="67"/>
      <c r="J118" s="67"/>
      <c r="K118" s="59"/>
      <c r="L118" s="67"/>
      <c r="M118" s="59"/>
      <c r="N118" s="59"/>
      <c r="O118" s="59"/>
      <c r="P118" s="59"/>
      <c r="Q118" s="59"/>
      <c r="R118" s="67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67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9">
        <f t="shared" si="11"/>
        <v>0</v>
      </c>
      <c r="CG118" s="68"/>
      <c r="CH118" s="10" t="e">
        <f>IF(AND(#REF!&lt;=64,#REF!&gt;=60),IF(#REF!="M",IF(CG118&gt;=14,"Atinge","Não atinge"),IF(#REF!="F",IF(CG118&gt;=12,"Atinge","Não atinge"),"erro")),IF(AND(#REF!&lt;=69,#REF!&gt;=65),IF(#REF!="M",IF(CG118&gt;=12,"Atinge","Não atinge"),IF(#REF!="F",IF(CG118&gt;=11,"Atinge","Não atinge"),"erro")),IF(AND(#REF!&lt;=74,#REF!&gt;=70),IF(#REF!="M",IF(CG118&gt;=12,"Atinge","Não atinge"),IF(#REF!="F",IF(CG118&gt;=10,"Atinge","Não atinge"),"erro")),IF(AND(#REF!&lt;=79,#REF!&gt;=75),IF(#REF!="M",IF(CG118&gt;=11,"Atinge","Não atinge"),IF(#REF!="F",IF(CG118&gt;=10,"Atinge","Não atinge"),"erro")),IF(AND(#REF!&lt;=84,#REF!&gt;=80),IF(#REF!="M",IF(CG118&gt;=10,"Atinge","Não atinge"),IF(#REF!="F",IF(CG118&gt;=9,"Atinge","Não atinge"),"erro")),IF(AND(#REF!&lt;=89,#REF!&gt;=85),IF(#REF!="M",IF(CG118&gt;=8,"Atinge","Não atinge"),IF(#REF!="F",IF(CG118&gt;=8,"Atinge","Não atinge"),"erro")),IF(#REF!&gt;=90,IF(#REF!="M",IF(CG118&gt;=7,"Atinge","Não atinge"),IF(#REF!="F",IF(CG118&gt;=4,"Atinge","Não atinge"),"erro")),IF(AND(#REF!&lt;70,#REF!&gt;64),IF(#REF!="M",IF(CG118&lt;14,"Atinge","Não atinge"),IF(#REF!="F",IF(CG118&lt;12,"Atinge","Não atinge"),"erro")),""))))))))</f>
        <v>#REF!</v>
      </c>
      <c r="CI118" s="68"/>
      <c r="CJ118" s="10" t="e">
        <f>IF(AND(#REF!&lt;=69,#REF!&gt;=60),IF(#REF!="M",IF(CI118&lt;=8,"Atinge","Não atinge"),IF(#REF!="F",IF(CI118&lt;=8,"Atinge","Não atinge"),"erro")),IF(AND(#REF!&lt;=79,#REF!&gt;=70),IF(#REF!="M",IF(CI118&lt;=9,"Atinge","Não atinge"),IF(#REF!="F",IF(CI118&lt;=9,"Atinge","Não atinge"),"erro")),IF(#REF!&gt;=80,IF(#REF!="M",IF(CI118&lt;=10,"Atinge","Não atinge"),IF(#REF!="F",IF(CI118&lt;=11,"Atinge","Não atinge"),"erro")),"")))</f>
        <v>#REF!</v>
      </c>
      <c r="CK118" s="68"/>
      <c r="CL118" s="68"/>
      <c r="CM118" s="68"/>
      <c r="CN118" s="68"/>
      <c r="CO118" s="68"/>
      <c r="CP118" s="68"/>
      <c r="CQ118" s="68"/>
      <c r="CR118" s="9">
        <f t="shared" si="12"/>
        <v>0</v>
      </c>
      <c r="CS118" s="68"/>
      <c r="CT118" s="9" t="str">
        <f t="shared" si="13"/>
        <v>Não atinge</v>
      </c>
      <c r="CU118" s="69"/>
      <c r="CV118" s="9" t="str">
        <f t="shared" si="14"/>
        <v>Atinge</v>
      </c>
      <c r="CW118" s="115"/>
      <c r="CX118" s="70"/>
      <c r="CY118" s="70"/>
      <c r="CZ118" s="35">
        <f t="shared" si="15"/>
        <v>0</v>
      </c>
      <c r="DA118" s="58"/>
      <c r="DB118" s="68"/>
      <c r="DC118" s="10" t="e">
        <f>IF(AND(#REF!&lt;=64,#REF!&gt;=60),IF(#REF!="M",IF(DB118&gt;=14,"Atinge","Não atinge"),IF(#REF!="F",IF(DB118&gt;=12,"Atinge","Não atinge"),"erro")),IF(AND(#REF!&lt;=69,#REF!&gt;=65),IF(#REF!="M",IF(DB118&gt;=12,"Atinge","Não atinge"),IF(#REF!="F",IF(DB118&gt;=11,"Atinge","Não atinge"),"erro")),IF(AND(#REF!&lt;=74,#REF!&gt;=70),IF(#REF!="M",IF(DB118&gt;=12,"Atinge","Não atinge"),IF(#REF!="F",IF(DB118&gt;=10,"Atinge","Não atinge"),"erro")),IF(AND(#REF!&lt;=79,#REF!&gt;=75),IF(#REF!="M",IF(DB118&gt;=11,"Atinge","Não atinge"),IF(#REF!="F",IF(DB118&gt;=10,"Atinge","Não atinge"),"erro")),IF(AND(#REF!&lt;=84,#REF!&gt;=80),IF(#REF!="M",IF(DB118&gt;=10,"Atinge","Não atinge"),IF(#REF!="F",IF(DB118&gt;=9,"Atinge","Não atinge"),"erro")),IF(AND(#REF!&lt;=89,#REF!&gt;=85),IF(#REF!="M",IF(DB118&gt;=8,"Atinge","Não atinge"),IF(#REF!="F",IF(DB118&gt;=8,"Atinge","Não atinge"),"erro")),IF(#REF!&gt;=90,IF(#REF!="M",IF(DB118&gt;=7,"Atinge","Não atinge"),IF(#REF!="F",IF(DB118&gt;=4,"Atinge","Não atinge"),"erro")),IF(AND(#REF!&lt;70,#REF!&gt;64),IF(#REF!="M",IF(DB118&lt;14,"Atinge","Não atinge"),IF(#REF!="F",IF(DB118&lt;12,"Atinge","Não atinge"),"erro")),""))))))))</f>
        <v>#REF!</v>
      </c>
      <c r="DD118" s="68"/>
      <c r="DE118" s="10" t="e">
        <f>IF(AND(#REF!&lt;=69,#REF!&gt;=60),IF(#REF!="M",IF(DD118&lt;=8,"Atinge","Não atinge"),IF(#REF!="F",IF(DD118&lt;=8,"Atinge","Não atinge"),"erro")),IF(AND(#REF!&lt;=79,#REF!&gt;=70),IF(#REF!="M",IF(DD118&lt;=9,"Atinge","Não atinge"),IF(#REF!="F",IF(DD118&lt;=9,"Atinge","Não atinge"),"erro")),IF(#REF!&gt;=80,IF(#REF!="M",IF(DD118&lt;=10,"Atinge","Não atinge"),IF(#REF!="F",IF(DD118&lt;=11,"Atinge","Não atinge"),"erro")),"")))</f>
        <v>#REF!</v>
      </c>
      <c r="DF118" s="68"/>
      <c r="DG118" s="68"/>
      <c r="DH118" s="68"/>
      <c r="DI118" s="68"/>
      <c r="DJ118" s="68"/>
      <c r="DK118" s="68"/>
      <c r="DL118" s="68"/>
      <c r="DM118" s="9">
        <f t="shared" si="16"/>
        <v>0</v>
      </c>
      <c r="DN118" s="9" t="str">
        <f t="shared" si="19"/>
        <v>Não Atinge</v>
      </c>
      <c r="DO118" s="68"/>
      <c r="DP118" s="9" t="str">
        <f t="shared" si="17"/>
        <v>Não atinge</v>
      </c>
      <c r="DQ118" s="69"/>
      <c r="DR118" s="9" t="str">
        <f t="shared" si="18"/>
        <v>Atinge</v>
      </c>
      <c r="DS118" s="115"/>
      <c r="DT118" s="58"/>
      <c r="DU118" s="59"/>
      <c r="DV118" s="59"/>
      <c r="DW118" s="67"/>
      <c r="DX118" s="67"/>
      <c r="DY118" s="59"/>
      <c r="DZ118" s="67"/>
      <c r="EA118" s="59"/>
      <c r="EB118" s="59"/>
      <c r="EC118" s="59"/>
      <c r="ED118" s="59"/>
      <c r="EE118" s="59"/>
      <c r="EF118" s="67"/>
    </row>
    <row r="119" spans="1:136" s="5" customFormat="1" ht="24.95" customHeight="1">
      <c r="A119" s="9">
        <v>116</v>
      </c>
      <c r="B119" s="73" t="str">
        <f>'DADOS PESSOAIS'!B119</f>
        <v>(código)</v>
      </c>
      <c r="C119" s="58"/>
      <c r="D119" s="65"/>
      <c r="E119" s="65"/>
      <c r="F119" s="64"/>
      <c r="G119" s="59"/>
      <c r="H119" s="59"/>
      <c r="I119" s="67"/>
      <c r="J119" s="67"/>
      <c r="K119" s="59"/>
      <c r="L119" s="67"/>
      <c r="M119" s="59"/>
      <c r="N119" s="59"/>
      <c r="O119" s="59"/>
      <c r="P119" s="59"/>
      <c r="Q119" s="59"/>
      <c r="R119" s="67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67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9">
        <f t="shared" si="11"/>
        <v>0</v>
      </c>
      <c r="CG119" s="68"/>
      <c r="CH119" s="10" t="e">
        <f>IF(AND(#REF!&lt;=64,#REF!&gt;=60),IF(#REF!="M",IF(CG119&gt;=14,"Atinge","Não atinge"),IF(#REF!="F",IF(CG119&gt;=12,"Atinge","Não atinge"),"erro")),IF(AND(#REF!&lt;=69,#REF!&gt;=65),IF(#REF!="M",IF(CG119&gt;=12,"Atinge","Não atinge"),IF(#REF!="F",IF(CG119&gt;=11,"Atinge","Não atinge"),"erro")),IF(AND(#REF!&lt;=74,#REF!&gt;=70),IF(#REF!="M",IF(CG119&gt;=12,"Atinge","Não atinge"),IF(#REF!="F",IF(CG119&gt;=10,"Atinge","Não atinge"),"erro")),IF(AND(#REF!&lt;=79,#REF!&gt;=75),IF(#REF!="M",IF(CG119&gt;=11,"Atinge","Não atinge"),IF(#REF!="F",IF(CG119&gt;=10,"Atinge","Não atinge"),"erro")),IF(AND(#REF!&lt;=84,#REF!&gt;=80),IF(#REF!="M",IF(CG119&gt;=10,"Atinge","Não atinge"),IF(#REF!="F",IF(CG119&gt;=9,"Atinge","Não atinge"),"erro")),IF(AND(#REF!&lt;=89,#REF!&gt;=85),IF(#REF!="M",IF(CG119&gt;=8,"Atinge","Não atinge"),IF(#REF!="F",IF(CG119&gt;=8,"Atinge","Não atinge"),"erro")),IF(#REF!&gt;=90,IF(#REF!="M",IF(CG119&gt;=7,"Atinge","Não atinge"),IF(#REF!="F",IF(CG119&gt;=4,"Atinge","Não atinge"),"erro")),IF(AND(#REF!&lt;70,#REF!&gt;64),IF(#REF!="M",IF(CG119&lt;14,"Atinge","Não atinge"),IF(#REF!="F",IF(CG119&lt;12,"Atinge","Não atinge"),"erro")),""))))))))</f>
        <v>#REF!</v>
      </c>
      <c r="CI119" s="68"/>
      <c r="CJ119" s="10" t="e">
        <f>IF(AND(#REF!&lt;=69,#REF!&gt;=60),IF(#REF!="M",IF(CI119&lt;=8,"Atinge","Não atinge"),IF(#REF!="F",IF(CI119&lt;=8,"Atinge","Não atinge"),"erro")),IF(AND(#REF!&lt;=79,#REF!&gt;=70),IF(#REF!="M",IF(CI119&lt;=9,"Atinge","Não atinge"),IF(#REF!="F",IF(CI119&lt;=9,"Atinge","Não atinge"),"erro")),IF(#REF!&gt;=80,IF(#REF!="M",IF(CI119&lt;=10,"Atinge","Não atinge"),IF(#REF!="F",IF(CI119&lt;=11,"Atinge","Não atinge"),"erro")),"")))</f>
        <v>#REF!</v>
      </c>
      <c r="CK119" s="68"/>
      <c r="CL119" s="68"/>
      <c r="CM119" s="68"/>
      <c r="CN119" s="68"/>
      <c r="CO119" s="68"/>
      <c r="CP119" s="68"/>
      <c r="CQ119" s="68"/>
      <c r="CR119" s="9">
        <f t="shared" si="12"/>
        <v>0</v>
      </c>
      <c r="CS119" s="68"/>
      <c r="CT119" s="9" t="str">
        <f t="shared" si="13"/>
        <v>Não atinge</v>
      </c>
      <c r="CU119" s="69"/>
      <c r="CV119" s="9" t="str">
        <f t="shared" si="14"/>
        <v>Atinge</v>
      </c>
      <c r="CW119" s="115"/>
      <c r="CX119" s="70"/>
      <c r="CY119" s="70"/>
      <c r="CZ119" s="35">
        <f t="shared" si="15"/>
        <v>0</v>
      </c>
      <c r="DA119" s="58"/>
      <c r="DB119" s="68"/>
      <c r="DC119" s="10" t="e">
        <f>IF(AND(#REF!&lt;=64,#REF!&gt;=60),IF(#REF!="M",IF(DB119&gt;=14,"Atinge","Não atinge"),IF(#REF!="F",IF(DB119&gt;=12,"Atinge","Não atinge"),"erro")),IF(AND(#REF!&lt;=69,#REF!&gt;=65),IF(#REF!="M",IF(DB119&gt;=12,"Atinge","Não atinge"),IF(#REF!="F",IF(DB119&gt;=11,"Atinge","Não atinge"),"erro")),IF(AND(#REF!&lt;=74,#REF!&gt;=70),IF(#REF!="M",IF(DB119&gt;=12,"Atinge","Não atinge"),IF(#REF!="F",IF(DB119&gt;=10,"Atinge","Não atinge"),"erro")),IF(AND(#REF!&lt;=79,#REF!&gt;=75),IF(#REF!="M",IF(DB119&gt;=11,"Atinge","Não atinge"),IF(#REF!="F",IF(DB119&gt;=10,"Atinge","Não atinge"),"erro")),IF(AND(#REF!&lt;=84,#REF!&gt;=80),IF(#REF!="M",IF(DB119&gt;=10,"Atinge","Não atinge"),IF(#REF!="F",IF(DB119&gt;=9,"Atinge","Não atinge"),"erro")),IF(AND(#REF!&lt;=89,#REF!&gt;=85),IF(#REF!="M",IF(DB119&gt;=8,"Atinge","Não atinge"),IF(#REF!="F",IF(DB119&gt;=8,"Atinge","Não atinge"),"erro")),IF(#REF!&gt;=90,IF(#REF!="M",IF(DB119&gt;=7,"Atinge","Não atinge"),IF(#REF!="F",IF(DB119&gt;=4,"Atinge","Não atinge"),"erro")),IF(AND(#REF!&lt;70,#REF!&gt;64),IF(#REF!="M",IF(DB119&lt;14,"Atinge","Não atinge"),IF(#REF!="F",IF(DB119&lt;12,"Atinge","Não atinge"),"erro")),""))))))))</f>
        <v>#REF!</v>
      </c>
      <c r="DD119" s="68"/>
      <c r="DE119" s="10" t="e">
        <f>IF(AND(#REF!&lt;=69,#REF!&gt;=60),IF(#REF!="M",IF(DD119&lt;=8,"Atinge","Não atinge"),IF(#REF!="F",IF(DD119&lt;=8,"Atinge","Não atinge"),"erro")),IF(AND(#REF!&lt;=79,#REF!&gt;=70),IF(#REF!="M",IF(DD119&lt;=9,"Atinge","Não atinge"),IF(#REF!="F",IF(DD119&lt;=9,"Atinge","Não atinge"),"erro")),IF(#REF!&gt;=80,IF(#REF!="M",IF(DD119&lt;=10,"Atinge","Não atinge"),IF(#REF!="F",IF(DD119&lt;=11,"Atinge","Não atinge"),"erro")),"")))</f>
        <v>#REF!</v>
      </c>
      <c r="DF119" s="68"/>
      <c r="DG119" s="68"/>
      <c r="DH119" s="68"/>
      <c r="DI119" s="68"/>
      <c r="DJ119" s="68"/>
      <c r="DK119" s="68"/>
      <c r="DL119" s="68"/>
      <c r="DM119" s="9">
        <f t="shared" si="16"/>
        <v>0</v>
      </c>
      <c r="DN119" s="9" t="str">
        <f t="shared" si="19"/>
        <v>Não Atinge</v>
      </c>
      <c r="DO119" s="68"/>
      <c r="DP119" s="9" t="str">
        <f t="shared" si="17"/>
        <v>Não atinge</v>
      </c>
      <c r="DQ119" s="69"/>
      <c r="DR119" s="9" t="str">
        <f t="shared" si="18"/>
        <v>Atinge</v>
      </c>
      <c r="DS119" s="115"/>
      <c r="DT119" s="58"/>
      <c r="DU119" s="59"/>
      <c r="DV119" s="59"/>
      <c r="DW119" s="67"/>
      <c r="DX119" s="67"/>
      <c r="DY119" s="59"/>
      <c r="DZ119" s="67"/>
      <c r="EA119" s="59"/>
      <c r="EB119" s="59"/>
      <c r="EC119" s="59"/>
      <c r="ED119" s="59"/>
      <c r="EE119" s="59"/>
      <c r="EF119" s="67"/>
    </row>
    <row r="120" spans="1:136" s="5" customFormat="1" ht="24.95" customHeight="1">
      <c r="A120" s="9">
        <v>117</v>
      </c>
      <c r="B120" s="73" t="str">
        <f>'DADOS PESSOAIS'!B120</f>
        <v>(código)</v>
      </c>
      <c r="C120" s="58"/>
      <c r="D120" s="65"/>
      <c r="E120" s="65"/>
      <c r="F120" s="64"/>
      <c r="G120" s="59"/>
      <c r="H120" s="59"/>
      <c r="I120" s="67"/>
      <c r="J120" s="67"/>
      <c r="K120" s="59"/>
      <c r="L120" s="67"/>
      <c r="M120" s="59"/>
      <c r="N120" s="59"/>
      <c r="O120" s="59"/>
      <c r="P120" s="59"/>
      <c r="Q120" s="59"/>
      <c r="R120" s="67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67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9">
        <f t="shared" si="11"/>
        <v>0</v>
      </c>
      <c r="CG120" s="68"/>
      <c r="CH120" s="10" t="e">
        <f>IF(AND(#REF!&lt;=64,#REF!&gt;=60),IF(#REF!="M",IF(CG120&gt;=14,"Atinge","Não atinge"),IF(#REF!="F",IF(CG120&gt;=12,"Atinge","Não atinge"),"erro")),IF(AND(#REF!&lt;=69,#REF!&gt;=65),IF(#REF!="M",IF(CG120&gt;=12,"Atinge","Não atinge"),IF(#REF!="F",IF(CG120&gt;=11,"Atinge","Não atinge"),"erro")),IF(AND(#REF!&lt;=74,#REF!&gt;=70),IF(#REF!="M",IF(CG120&gt;=12,"Atinge","Não atinge"),IF(#REF!="F",IF(CG120&gt;=10,"Atinge","Não atinge"),"erro")),IF(AND(#REF!&lt;=79,#REF!&gt;=75),IF(#REF!="M",IF(CG120&gt;=11,"Atinge","Não atinge"),IF(#REF!="F",IF(CG120&gt;=10,"Atinge","Não atinge"),"erro")),IF(AND(#REF!&lt;=84,#REF!&gt;=80),IF(#REF!="M",IF(CG120&gt;=10,"Atinge","Não atinge"),IF(#REF!="F",IF(CG120&gt;=9,"Atinge","Não atinge"),"erro")),IF(AND(#REF!&lt;=89,#REF!&gt;=85),IF(#REF!="M",IF(CG120&gt;=8,"Atinge","Não atinge"),IF(#REF!="F",IF(CG120&gt;=8,"Atinge","Não atinge"),"erro")),IF(#REF!&gt;=90,IF(#REF!="M",IF(CG120&gt;=7,"Atinge","Não atinge"),IF(#REF!="F",IF(CG120&gt;=4,"Atinge","Não atinge"),"erro")),IF(AND(#REF!&lt;70,#REF!&gt;64),IF(#REF!="M",IF(CG120&lt;14,"Atinge","Não atinge"),IF(#REF!="F",IF(CG120&lt;12,"Atinge","Não atinge"),"erro")),""))))))))</f>
        <v>#REF!</v>
      </c>
      <c r="CI120" s="68"/>
      <c r="CJ120" s="10" t="e">
        <f>IF(AND(#REF!&lt;=69,#REF!&gt;=60),IF(#REF!="M",IF(CI120&lt;=8,"Atinge","Não atinge"),IF(#REF!="F",IF(CI120&lt;=8,"Atinge","Não atinge"),"erro")),IF(AND(#REF!&lt;=79,#REF!&gt;=70),IF(#REF!="M",IF(CI120&lt;=9,"Atinge","Não atinge"),IF(#REF!="F",IF(CI120&lt;=9,"Atinge","Não atinge"),"erro")),IF(#REF!&gt;=80,IF(#REF!="M",IF(CI120&lt;=10,"Atinge","Não atinge"),IF(#REF!="F",IF(CI120&lt;=11,"Atinge","Não atinge"),"erro")),"")))</f>
        <v>#REF!</v>
      </c>
      <c r="CK120" s="68"/>
      <c r="CL120" s="68"/>
      <c r="CM120" s="68"/>
      <c r="CN120" s="68"/>
      <c r="CO120" s="68"/>
      <c r="CP120" s="68"/>
      <c r="CQ120" s="68"/>
      <c r="CR120" s="9">
        <f t="shared" si="12"/>
        <v>0</v>
      </c>
      <c r="CS120" s="68"/>
      <c r="CT120" s="9" t="str">
        <f t="shared" si="13"/>
        <v>Não atinge</v>
      </c>
      <c r="CU120" s="69"/>
      <c r="CV120" s="9" t="str">
        <f t="shared" si="14"/>
        <v>Atinge</v>
      </c>
      <c r="CW120" s="115"/>
      <c r="CX120" s="70"/>
      <c r="CY120" s="70"/>
      <c r="CZ120" s="35">
        <f t="shared" si="15"/>
        <v>0</v>
      </c>
      <c r="DA120" s="58"/>
      <c r="DB120" s="68"/>
      <c r="DC120" s="10" t="e">
        <f>IF(AND(#REF!&lt;=64,#REF!&gt;=60),IF(#REF!="M",IF(DB120&gt;=14,"Atinge","Não atinge"),IF(#REF!="F",IF(DB120&gt;=12,"Atinge","Não atinge"),"erro")),IF(AND(#REF!&lt;=69,#REF!&gt;=65),IF(#REF!="M",IF(DB120&gt;=12,"Atinge","Não atinge"),IF(#REF!="F",IF(DB120&gt;=11,"Atinge","Não atinge"),"erro")),IF(AND(#REF!&lt;=74,#REF!&gt;=70),IF(#REF!="M",IF(DB120&gt;=12,"Atinge","Não atinge"),IF(#REF!="F",IF(DB120&gt;=10,"Atinge","Não atinge"),"erro")),IF(AND(#REF!&lt;=79,#REF!&gt;=75),IF(#REF!="M",IF(DB120&gt;=11,"Atinge","Não atinge"),IF(#REF!="F",IF(DB120&gt;=10,"Atinge","Não atinge"),"erro")),IF(AND(#REF!&lt;=84,#REF!&gt;=80),IF(#REF!="M",IF(DB120&gt;=10,"Atinge","Não atinge"),IF(#REF!="F",IF(DB120&gt;=9,"Atinge","Não atinge"),"erro")),IF(AND(#REF!&lt;=89,#REF!&gt;=85),IF(#REF!="M",IF(DB120&gt;=8,"Atinge","Não atinge"),IF(#REF!="F",IF(DB120&gt;=8,"Atinge","Não atinge"),"erro")),IF(#REF!&gt;=90,IF(#REF!="M",IF(DB120&gt;=7,"Atinge","Não atinge"),IF(#REF!="F",IF(DB120&gt;=4,"Atinge","Não atinge"),"erro")),IF(AND(#REF!&lt;70,#REF!&gt;64),IF(#REF!="M",IF(DB120&lt;14,"Atinge","Não atinge"),IF(#REF!="F",IF(DB120&lt;12,"Atinge","Não atinge"),"erro")),""))))))))</f>
        <v>#REF!</v>
      </c>
      <c r="DD120" s="68"/>
      <c r="DE120" s="10" t="e">
        <f>IF(AND(#REF!&lt;=69,#REF!&gt;=60),IF(#REF!="M",IF(DD120&lt;=8,"Atinge","Não atinge"),IF(#REF!="F",IF(DD120&lt;=8,"Atinge","Não atinge"),"erro")),IF(AND(#REF!&lt;=79,#REF!&gt;=70),IF(#REF!="M",IF(DD120&lt;=9,"Atinge","Não atinge"),IF(#REF!="F",IF(DD120&lt;=9,"Atinge","Não atinge"),"erro")),IF(#REF!&gt;=80,IF(#REF!="M",IF(DD120&lt;=10,"Atinge","Não atinge"),IF(#REF!="F",IF(DD120&lt;=11,"Atinge","Não atinge"),"erro")),"")))</f>
        <v>#REF!</v>
      </c>
      <c r="DF120" s="68"/>
      <c r="DG120" s="68"/>
      <c r="DH120" s="68"/>
      <c r="DI120" s="68"/>
      <c r="DJ120" s="68"/>
      <c r="DK120" s="68"/>
      <c r="DL120" s="68"/>
      <c r="DM120" s="9">
        <f t="shared" si="16"/>
        <v>0</v>
      </c>
      <c r="DN120" s="9" t="str">
        <f t="shared" si="19"/>
        <v>Não Atinge</v>
      </c>
      <c r="DO120" s="68"/>
      <c r="DP120" s="9" t="str">
        <f t="shared" si="17"/>
        <v>Não atinge</v>
      </c>
      <c r="DQ120" s="69"/>
      <c r="DR120" s="9" t="str">
        <f t="shared" si="18"/>
        <v>Atinge</v>
      </c>
      <c r="DS120" s="115"/>
      <c r="DT120" s="58"/>
      <c r="DU120" s="59"/>
      <c r="DV120" s="59"/>
      <c r="DW120" s="67"/>
      <c r="DX120" s="67"/>
      <c r="DY120" s="59"/>
      <c r="DZ120" s="67"/>
      <c r="EA120" s="59"/>
      <c r="EB120" s="59"/>
      <c r="EC120" s="59"/>
      <c r="ED120" s="59"/>
      <c r="EE120" s="59"/>
      <c r="EF120" s="67"/>
    </row>
    <row r="121" spans="1:136" s="5" customFormat="1" ht="24.95" customHeight="1">
      <c r="A121" s="9">
        <v>118</v>
      </c>
      <c r="B121" s="73" t="str">
        <f>'DADOS PESSOAIS'!B121</f>
        <v>(código)</v>
      </c>
      <c r="C121" s="58"/>
      <c r="D121" s="65"/>
      <c r="E121" s="65"/>
      <c r="F121" s="64"/>
      <c r="G121" s="59"/>
      <c r="H121" s="59"/>
      <c r="I121" s="67"/>
      <c r="J121" s="67"/>
      <c r="K121" s="59"/>
      <c r="L121" s="67"/>
      <c r="M121" s="59"/>
      <c r="N121" s="59"/>
      <c r="O121" s="59"/>
      <c r="P121" s="59"/>
      <c r="Q121" s="59"/>
      <c r="R121" s="67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67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9">
        <f t="shared" si="11"/>
        <v>0</v>
      </c>
      <c r="CG121" s="68"/>
      <c r="CH121" s="10" t="e">
        <f>IF(AND(#REF!&lt;=64,#REF!&gt;=60),IF(#REF!="M",IF(CG121&gt;=14,"Atinge","Não atinge"),IF(#REF!="F",IF(CG121&gt;=12,"Atinge","Não atinge"),"erro")),IF(AND(#REF!&lt;=69,#REF!&gt;=65),IF(#REF!="M",IF(CG121&gt;=12,"Atinge","Não atinge"),IF(#REF!="F",IF(CG121&gt;=11,"Atinge","Não atinge"),"erro")),IF(AND(#REF!&lt;=74,#REF!&gt;=70),IF(#REF!="M",IF(CG121&gt;=12,"Atinge","Não atinge"),IF(#REF!="F",IF(CG121&gt;=10,"Atinge","Não atinge"),"erro")),IF(AND(#REF!&lt;=79,#REF!&gt;=75),IF(#REF!="M",IF(CG121&gt;=11,"Atinge","Não atinge"),IF(#REF!="F",IF(CG121&gt;=10,"Atinge","Não atinge"),"erro")),IF(AND(#REF!&lt;=84,#REF!&gt;=80),IF(#REF!="M",IF(CG121&gt;=10,"Atinge","Não atinge"),IF(#REF!="F",IF(CG121&gt;=9,"Atinge","Não atinge"),"erro")),IF(AND(#REF!&lt;=89,#REF!&gt;=85),IF(#REF!="M",IF(CG121&gt;=8,"Atinge","Não atinge"),IF(#REF!="F",IF(CG121&gt;=8,"Atinge","Não atinge"),"erro")),IF(#REF!&gt;=90,IF(#REF!="M",IF(CG121&gt;=7,"Atinge","Não atinge"),IF(#REF!="F",IF(CG121&gt;=4,"Atinge","Não atinge"),"erro")),IF(AND(#REF!&lt;70,#REF!&gt;64),IF(#REF!="M",IF(CG121&lt;14,"Atinge","Não atinge"),IF(#REF!="F",IF(CG121&lt;12,"Atinge","Não atinge"),"erro")),""))))))))</f>
        <v>#REF!</v>
      </c>
      <c r="CI121" s="68"/>
      <c r="CJ121" s="10" t="e">
        <f>IF(AND(#REF!&lt;=69,#REF!&gt;=60),IF(#REF!="M",IF(CI121&lt;=8,"Atinge","Não atinge"),IF(#REF!="F",IF(CI121&lt;=8,"Atinge","Não atinge"),"erro")),IF(AND(#REF!&lt;=79,#REF!&gt;=70),IF(#REF!="M",IF(CI121&lt;=9,"Atinge","Não atinge"),IF(#REF!="F",IF(CI121&lt;=9,"Atinge","Não atinge"),"erro")),IF(#REF!&gt;=80,IF(#REF!="M",IF(CI121&lt;=10,"Atinge","Não atinge"),IF(#REF!="F",IF(CI121&lt;=11,"Atinge","Não atinge"),"erro")),"")))</f>
        <v>#REF!</v>
      </c>
      <c r="CK121" s="68"/>
      <c r="CL121" s="68"/>
      <c r="CM121" s="68"/>
      <c r="CN121" s="68"/>
      <c r="CO121" s="68"/>
      <c r="CP121" s="68"/>
      <c r="CQ121" s="68"/>
      <c r="CR121" s="9">
        <f t="shared" si="12"/>
        <v>0</v>
      </c>
      <c r="CS121" s="68"/>
      <c r="CT121" s="9" t="str">
        <f t="shared" si="13"/>
        <v>Não atinge</v>
      </c>
      <c r="CU121" s="69"/>
      <c r="CV121" s="9" t="str">
        <f t="shared" si="14"/>
        <v>Atinge</v>
      </c>
      <c r="CW121" s="115"/>
      <c r="CX121" s="70"/>
      <c r="CY121" s="70"/>
      <c r="CZ121" s="35">
        <f t="shared" si="15"/>
        <v>0</v>
      </c>
      <c r="DA121" s="58"/>
      <c r="DB121" s="68"/>
      <c r="DC121" s="10" t="e">
        <f>IF(AND(#REF!&lt;=64,#REF!&gt;=60),IF(#REF!="M",IF(DB121&gt;=14,"Atinge","Não atinge"),IF(#REF!="F",IF(DB121&gt;=12,"Atinge","Não atinge"),"erro")),IF(AND(#REF!&lt;=69,#REF!&gt;=65),IF(#REF!="M",IF(DB121&gt;=12,"Atinge","Não atinge"),IF(#REF!="F",IF(DB121&gt;=11,"Atinge","Não atinge"),"erro")),IF(AND(#REF!&lt;=74,#REF!&gt;=70),IF(#REF!="M",IF(DB121&gt;=12,"Atinge","Não atinge"),IF(#REF!="F",IF(DB121&gt;=10,"Atinge","Não atinge"),"erro")),IF(AND(#REF!&lt;=79,#REF!&gt;=75),IF(#REF!="M",IF(DB121&gt;=11,"Atinge","Não atinge"),IF(#REF!="F",IF(DB121&gt;=10,"Atinge","Não atinge"),"erro")),IF(AND(#REF!&lt;=84,#REF!&gt;=80),IF(#REF!="M",IF(DB121&gt;=10,"Atinge","Não atinge"),IF(#REF!="F",IF(DB121&gt;=9,"Atinge","Não atinge"),"erro")),IF(AND(#REF!&lt;=89,#REF!&gt;=85),IF(#REF!="M",IF(DB121&gt;=8,"Atinge","Não atinge"),IF(#REF!="F",IF(DB121&gt;=8,"Atinge","Não atinge"),"erro")),IF(#REF!&gt;=90,IF(#REF!="M",IF(DB121&gt;=7,"Atinge","Não atinge"),IF(#REF!="F",IF(DB121&gt;=4,"Atinge","Não atinge"),"erro")),IF(AND(#REF!&lt;70,#REF!&gt;64),IF(#REF!="M",IF(DB121&lt;14,"Atinge","Não atinge"),IF(#REF!="F",IF(DB121&lt;12,"Atinge","Não atinge"),"erro")),""))))))))</f>
        <v>#REF!</v>
      </c>
      <c r="DD121" s="68"/>
      <c r="DE121" s="10" t="e">
        <f>IF(AND(#REF!&lt;=69,#REF!&gt;=60),IF(#REF!="M",IF(DD121&lt;=8,"Atinge","Não atinge"),IF(#REF!="F",IF(DD121&lt;=8,"Atinge","Não atinge"),"erro")),IF(AND(#REF!&lt;=79,#REF!&gt;=70),IF(#REF!="M",IF(DD121&lt;=9,"Atinge","Não atinge"),IF(#REF!="F",IF(DD121&lt;=9,"Atinge","Não atinge"),"erro")),IF(#REF!&gt;=80,IF(#REF!="M",IF(DD121&lt;=10,"Atinge","Não atinge"),IF(#REF!="F",IF(DD121&lt;=11,"Atinge","Não atinge"),"erro")),"")))</f>
        <v>#REF!</v>
      </c>
      <c r="DF121" s="68"/>
      <c r="DG121" s="68"/>
      <c r="DH121" s="68"/>
      <c r="DI121" s="68"/>
      <c r="DJ121" s="68"/>
      <c r="DK121" s="68"/>
      <c r="DL121" s="68"/>
      <c r="DM121" s="9">
        <f t="shared" si="16"/>
        <v>0</v>
      </c>
      <c r="DN121" s="9" t="str">
        <f t="shared" si="19"/>
        <v>Não Atinge</v>
      </c>
      <c r="DO121" s="68"/>
      <c r="DP121" s="9" t="str">
        <f t="shared" si="17"/>
        <v>Não atinge</v>
      </c>
      <c r="DQ121" s="69"/>
      <c r="DR121" s="9" t="str">
        <f t="shared" si="18"/>
        <v>Atinge</v>
      </c>
      <c r="DS121" s="115"/>
      <c r="DT121" s="58"/>
      <c r="DU121" s="59"/>
      <c r="DV121" s="59"/>
      <c r="DW121" s="67"/>
      <c r="DX121" s="67"/>
      <c r="DY121" s="59"/>
      <c r="DZ121" s="67"/>
      <c r="EA121" s="59"/>
      <c r="EB121" s="59"/>
      <c r="EC121" s="59"/>
      <c r="ED121" s="59"/>
      <c r="EE121" s="59"/>
      <c r="EF121" s="67"/>
    </row>
    <row r="122" spans="1:136" s="5" customFormat="1" ht="24.95" customHeight="1">
      <c r="A122" s="9">
        <v>119</v>
      </c>
      <c r="B122" s="73" t="str">
        <f>'DADOS PESSOAIS'!B122</f>
        <v>(código)</v>
      </c>
      <c r="C122" s="58"/>
      <c r="D122" s="65"/>
      <c r="E122" s="65"/>
      <c r="F122" s="64"/>
      <c r="G122" s="59"/>
      <c r="H122" s="59"/>
      <c r="I122" s="67"/>
      <c r="J122" s="67"/>
      <c r="K122" s="59"/>
      <c r="L122" s="67"/>
      <c r="M122" s="59"/>
      <c r="N122" s="59"/>
      <c r="O122" s="59"/>
      <c r="P122" s="59"/>
      <c r="Q122" s="59"/>
      <c r="R122" s="67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67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9">
        <f t="shared" si="11"/>
        <v>0</v>
      </c>
      <c r="CG122" s="68"/>
      <c r="CH122" s="10" t="e">
        <f>IF(AND(#REF!&lt;=64,#REF!&gt;=60),IF(#REF!="M",IF(CG122&gt;=14,"Atinge","Não atinge"),IF(#REF!="F",IF(CG122&gt;=12,"Atinge","Não atinge"),"erro")),IF(AND(#REF!&lt;=69,#REF!&gt;=65),IF(#REF!="M",IF(CG122&gt;=12,"Atinge","Não atinge"),IF(#REF!="F",IF(CG122&gt;=11,"Atinge","Não atinge"),"erro")),IF(AND(#REF!&lt;=74,#REF!&gt;=70),IF(#REF!="M",IF(CG122&gt;=12,"Atinge","Não atinge"),IF(#REF!="F",IF(CG122&gt;=10,"Atinge","Não atinge"),"erro")),IF(AND(#REF!&lt;=79,#REF!&gt;=75),IF(#REF!="M",IF(CG122&gt;=11,"Atinge","Não atinge"),IF(#REF!="F",IF(CG122&gt;=10,"Atinge","Não atinge"),"erro")),IF(AND(#REF!&lt;=84,#REF!&gt;=80),IF(#REF!="M",IF(CG122&gt;=10,"Atinge","Não atinge"),IF(#REF!="F",IF(CG122&gt;=9,"Atinge","Não atinge"),"erro")),IF(AND(#REF!&lt;=89,#REF!&gt;=85),IF(#REF!="M",IF(CG122&gt;=8,"Atinge","Não atinge"),IF(#REF!="F",IF(CG122&gt;=8,"Atinge","Não atinge"),"erro")),IF(#REF!&gt;=90,IF(#REF!="M",IF(CG122&gt;=7,"Atinge","Não atinge"),IF(#REF!="F",IF(CG122&gt;=4,"Atinge","Não atinge"),"erro")),IF(AND(#REF!&lt;70,#REF!&gt;64),IF(#REF!="M",IF(CG122&lt;14,"Atinge","Não atinge"),IF(#REF!="F",IF(CG122&lt;12,"Atinge","Não atinge"),"erro")),""))))))))</f>
        <v>#REF!</v>
      </c>
      <c r="CI122" s="68"/>
      <c r="CJ122" s="10" t="e">
        <f>IF(AND(#REF!&lt;=69,#REF!&gt;=60),IF(#REF!="M",IF(CI122&lt;=8,"Atinge","Não atinge"),IF(#REF!="F",IF(CI122&lt;=8,"Atinge","Não atinge"),"erro")),IF(AND(#REF!&lt;=79,#REF!&gt;=70),IF(#REF!="M",IF(CI122&lt;=9,"Atinge","Não atinge"),IF(#REF!="F",IF(CI122&lt;=9,"Atinge","Não atinge"),"erro")),IF(#REF!&gt;=80,IF(#REF!="M",IF(CI122&lt;=10,"Atinge","Não atinge"),IF(#REF!="F",IF(CI122&lt;=11,"Atinge","Não atinge"),"erro")),"")))</f>
        <v>#REF!</v>
      </c>
      <c r="CK122" s="68"/>
      <c r="CL122" s="68"/>
      <c r="CM122" s="68"/>
      <c r="CN122" s="68"/>
      <c r="CO122" s="68"/>
      <c r="CP122" s="68"/>
      <c r="CQ122" s="68"/>
      <c r="CR122" s="9">
        <f t="shared" si="12"/>
        <v>0</v>
      </c>
      <c r="CS122" s="68"/>
      <c r="CT122" s="9" t="str">
        <f t="shared" si="13"/>
        <v>Não atinge</v>
      </c>
      <c r="CU122" s="69"/>
      <c r="CV122" s="9" t="str">
        <f t="shared" si="14"/>
        <v>Atinge</v>
      </c>
      <c r="CW122" s="115"/>
      <c r="CX122" s="70"/>
      <c r="CY122" s="70"/>
      <c r="CZ122" s="35">
        <f t="shared" si="15"/>
        <v>0</v>
      </c>
      <c r="DA122" s="58"/>
      <c r="DB122" s="68"/>
      <c r="DC122" s="10" t="e">
        <f>IF(AND(#REF!&lt;=64,#REF!&gt;=60),IF(#REF!="M",IF(DB122&gt;=14,"Atinge","Não atinge"),IF(#REF!="F",IF(DB122&gt;=12,"Atinge","Não atinge"),"erro")),IF(AND(#REF!&lt;=69,#REF!&gt;=65),IF(#REF!="M",IF(DB122&gt;=12,"Atinge","Não atinge"),IF(#REF!="F",IF(DB122&gt;=11,"Atinge","Não atinge"),"erro")),IF(AND(#REF!&lt;=74,#REF!&gt;=70),IF(#REF!="M",IF(DB122&gt;=12,"Atinge","Não atinge"),IF(#REF!="F",IF(DB122&gt;=10,"Atinge","Não atinge"),"erro")),IF(AND(#REF!&lt;=79,#REF!&gt;=75),IF(#REF!="M",IF(DB122&gt;=11,"Atinge","Não atinge"),IF(#REF!="F",IF(DB122&gt;=10,"Atinge","Não atinge"),"erro")),IF(AND(#REF!&lt;=84,#REF!&gt;=80),IF(#REF!="M",IF(DB122&gt;=10,"Atinge","Não atinge"),IF(#REF!="F",IF(DB122&gt;=9,"Atinge","Não atinge"),"erro")),IF(AND(#REF!&lt;=89,#REF!&gt;=85),IF(#REF!="M",IF(DB122&gt;=8,"Atinge","Não atinge"),IF(#REF!="F",IF(DB122&gt;=8,"Atinge","Não atinge"),"erro")),IF(#REF!&gt;=90,IF(#REF!="M",IF(DB122&gt;=7,"Atinge","Não atinge"),IF(#REF!="F",IF(DB122&gt;=4,"Atinge","Não atinge"),"erro")),IF(AND(#REF!&lt;70,#REF!&gt;64),IF(#REF!="M",IF(DB122&lt;14,"Atinge","Não atinge"),IF(#REF!="F",IF(DB122&lt;12,"Atinge","Não atinge"),"erro")),""))))))))</f>
        <v>#REF!</v>
      </c>
      <c r="DD122" s="68"/>
      <c r="DE122" s="10" t="e">
        <f>IF(AND(#REF!&lt;=69,#REF!&gt;=60),IF(#REF!="M",IF(DD122&lt;=8,"Atinge","Não atinge"),IF(#REF!="F",IF(DD122&lt;=8,"Atinge","Não atinge"),"erro")),IF(AND(#REF!&lt;=79,#REF!&gt;=70),IF(#REF!="M",IF(DD122&lt;=9,"Atinge","Não atinge"),IF(#REF!="F",IF(DD122&lt;=9,"Atinge","Não atinge"),"erro")),IF(#REF!&gt;=80,IF(#REF!="M",IF(DD122&lt;=10,"Atinge","Não atinge"),IF(#REF!="F",IF(DD122&lt;=11,"Atinge","Não atinge"),"erro")),"")))</f>
        <v>#REF!</v>
      </c>
      <c r="DF122" s="68"/>
      <c r="DG122" s="68"/>
      <c r="DH122" s="68"/>
      <c r="DI122" s="68"/>
      <c r="DJ122" s="68"/>
      <c r="DK122" s="68"/>
      <c r="DL122" s="68"/>
      <c r="DM122" s="9">
        <f t="shared" si="16"/>
        <v>0</v>
      </c>
      <c r="DN122" s="9" t="str">
        <f t="shared" si="19"/>
        <v>Não Atinge</v>
      </c>
      <c r="DO122" s="68"/>
      <c r="DP122" s="9" t="str">
        <f t="shared" si="17"/>
        <v>Não atinge</v>
      </c>
      <c r="DQ122" s="69"/>
      <c r="DR122" s="9" t="str">
        <f t="shared" si="18"/>
        <v>Atinge</v>
      </c>
      <c r="DS122" s="115"/>
      <c r="DT122" s="58"/>
      <c r="DU122" s="59"/>
      <c r="DV122" s="59"/>
      <c r="DW122" s="67"/>
      <c r="DX122" s="67"/>
      <c r="DY122" s="59"/>
      <c r="DZ122" s="67"/>
      <c r="EA122" s="59"/>
      <c r="EB122" s="59"/>
      <c r="EC122" s="59"/>
      <c r="ED122" s="59"/>
      <c r="EE122" s="59"/>
      <c r="EF122" s="67"/>
    </row>
    <row r="123" spans="1:136" s="5" customFormat="1" ht="24.95" customHeight="1">
      <c r="A123" s="9">
        <v>120</v>
      </c>
      <c r="B123" s="73" t="str">
        <f>'DADOS PESSOAIS'!B123</f>
        <v>(código)</v>
      </c>
      <c r="C123" s="58"/>
      <c r="D123" s="65"/>
      <c r="E123" s="65"/>
      <c r="F123" s="64"/>
      <c r="G123" s="59"/>
      <c r="H123" s="59"/>
      <c r="I123" s="67"/>
      <c r="J123" s="67"/>
      <c r="K123" s="59"/>
      <c r="L123" s="67"/>
      <c r="M123" s="59"/>
      <c r="N123" s="59"/>
      <c r="O123" s="59"/>
      <c r="P123" s="59"/>
      <c r="Q123" s="59"/>
      <c r="R123" s="67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67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9">
        <f t="shared" si="11"/>
        <v>0</v>
      </c>
      <c r="CG123" s="68"/>
      <c r="CH123" s="10" t="e">
        <f>IF(AND(#REF!&lt;=64,#REF!&gt;=60),IF(#REF!="M",IF(CG123&gt;=14,"Atinge","Não atinge"),IF(#REF!="F",IF(CG123&gt;=12,"Atinge","Não atinge"),"erro")),IF(AND(#REF!&lt;=69,#REF!&gt;=65),IF(#REF!="M",IF(CG123&gt;=12,"Atinge","Não atinge"),IF(#REF!="F",IF(CG123&gt;=11,"Atinge","Não atinge"),"erro")),IF(AND(#REF!&lt;=74,#REF!&gt;=70),IF(#REF!="M",IF(CG123&gt;=12,"Atinge","Não atinge"),IF(#REF!="F",IF(CG123&gt;=10,"Atinge","Não atinge"),"erro")),IF(AND(#REF!&lt;=79,#REF!&gt;=75),IF(#REF!="M",IF(CG123&gt;=11,"Atinge","Não atinge"),IF(#REF!="F",IF(CG123&gt;=10,"Atinge","Não atinge"),"erro")),IF(AND(#REF!&lt;=84,#REF!&gt;=80),IF(#REF!="M",IF(CG123&gt;=10,"Atinge","Não atinge"),IF(#REF!="F",IF(CG123&gt;=9,"Atinge","Não atinge"),"erro")),IF(AND(#REF!&lt;=89,#REF!&gt;=85),IF(#REF!="M",IF(CG123&gt;=8,"Atinge","Não atinge"),IF(#REF!="F",IF(CG123&gt;=8,"Atinge","Não atinge"),"erro")),IF(#REF!&gt;=90,IF(#REF!="M",IF(CG123&gt;=7,"Atinge","Não atinge"),IF(#REF!="F",IF(CG123&gt;=4,"Atinge","Não atinge"),"erro")),IF(AND(#REF!&lt;70,#REF!&gt;64),IF(#REF!="M",IF(CG123&lt;14,"Atinge","Não atinge"),IF(#REF!="F",IF(CG123&lt;12,"Atinge","Não atinge"),"erro")),""))))))))</f>
        <v>#REF!</v>
      </c>
      <c r="CI123" s="68"/>
      <c r="CJ123" s="10" t="e">
        <f>IF(AND(#REF!&lt;=69,#REF!&gt;=60),IF(#REF!="M",IF(CI123&lt;=8,"Atinge","Não atinge"),IF(#REF!="F",IF(CI123&lt;=8,"Atinge","Não atinge"),"erro")),IF(AND(#REF!&lt;=79,#REF!&gt;=70),IF(#REF!="M",IF(CI123&lt;=9,"Atinge","Não atinge"),IF(#REF!="F",IF(CI123&lt;=9,"Atinge","Não atinge"),"erro")),IF(#REF!&gt;=80,IF(#REF!="M",IF(CI123&lt;=10,"Atinge","Não atinge"),IF(#REF!="F",IF(CI123&lt;=11,"Atinge","Não atinge"),"erro")),"")))</f>
        <v>#REF!</v>
      </c>
      <c r="CK123" s="68"/>
      <c r="CL123" s="68"/>
      <c r="CM123" s="68"/>
      <c r="CN123" s="68"/>
      <c r="CO123" s="68"/>
      <c r="CP123" s="68"/>
      <c r="CQ123" s="68"/>
      <c r="CR123" s="9">
        <f t="shared" si="12"/>
        <v>0</v>
      </c>
      <c r="CS123" s="68"/>
      <c r="CT123" s="9" t="str">
        <f t="shared" si="13"/>
        <v>Não atinge</v>
      </c>
      <c r="CU123" s="69"/>
      <c r="CV123" s="9" t="str">
        <f t="shared" si="14"/>
        <v>Atinge</v>
      </c>
      <c r="CW123" s="115"/>
      <c r="CX123" s="70"/>
      <c r="CY123" s="70"/>
      <c r="CZ123" s="35">
        <f t="shared" si="15"/>
        <v>0</v>
      </c>
      <c r="DA123" s="58"/>
      <c r="DB123" s="68"/>
      <c r="DC123" s="10" t="e">
        <f>IF(AND(#REF!&lt;=64,#REF!&gt;=60),IF(#REF!="M",IF(DB123&gt;=14,"Atinge","Não atinge"),IF(#REF!="F",IF(DB123&gt;=12,"Atinge","Não atinge"),"erro")),IF(AND(#REF!&lt;=69,#REF!&gt;=65),IF(#REF!="M",IF(DB123&gt;=12,"Atinge","Não atinge"),IF(#REF!="F",IF(DB123&gt;=11,"Atinge","Não atinge"),"erro")),IF(AND(#REF!&lt;=74,#REF!&gt;=70),IF(#REF!="M",IF(DB123&gt;=12,"Atinge","Não atinge"),IF(#REF!="F",IF(DB123&gt;=10,"Atinge","Não atinge"),"erro")),IF(AND(#REF!&lt;=79,#REF!&gt;=75),IF(#REF!="M",IF(DB123&gt;=11,"Atinge","Não atinge"),IF(#REF!="F",IF(DB123&gt;=10,"Atinge","Não atinge"),"erro")),IF(AND(#REF!&lt;=84,#REF!&gt;=80),IF(#REF!="M",IF(DB123&gt;=10,"Atinge","Não atinge"),IF(#REF!="F",IF(DB123&gt;=9,"Atinge","Não atinge"),"erro")),IF(AND(#REF!&lt;=89,#REF!&gt;=85),IF(#REF!="M",IF(DB123&gt;=8,"Atinge","Não atinge"),IF(#REF!="F",IF(DB123&gt;=8,"Atinge","Não atinge"),"erro")),IF(#REF!&gt;=90,IF(#REF!="M",IF(DB123&gt;=7,"Atinge","Não atinge"),IF(#REF!="F",IF(DB123&gt;=4,"Atinge","Não atinge"),"erro")),IF(AND(#REF!&lt;70,#REF!&gt;64),IF(#REF!="M",IF(DB123&lt;14,"Atinge","Não atinge"),IF(#REF!="F",IF(DB123&lt;12,"Atinge","Não atinge"),"erro")),""))))))))</f>
        <v>#REF!</v>
      </c>
      <c r="DD123" s="68"/>
      <c r="DE123" s="10" t="e">
        <f>IF(AND(#REF!&lt;=69,#REF!&gt;=60),IF(#REF!="M",IF(DD123&lt;=8,"Atinge","Não atinge"),IF(#REF!="F",IF(DD123&lt;=8,"Atinge","Não atinge"),"erro")),IF(AND(#REF!&lt;=79,#REF!&gt;=70),IF(#REF!="M",IF(DD123&lt;=9,"Atinge","Não atinge"),IF(#REF!="F",IF(DD123&lt;=9,"Atinge","Não atinge"),"erro")),IF(#REF!&gt;=80,IF(#REF!="M",IF(DD123&lt;=10,"Atinge","Não atinge"),IF(#REF!="F",IF(DD123&lt;=11,"Atinge","Não atinge"),"erro")),"")))</f>
        <v>#REF!</v>
      </c>
      <c r="DF123" s="68"/>
      <c r="DG123" s="68"/>
      <c r="DH123" s="68"/>
      <c r="DI123" s="68"/>
      <c r="DJ123" s="68"/>
      <c r="DK123" s="68"/>
      <c r="DL123" s="68"/>
      <c r="DM123" s="9">
        <f t="shared" si="16"/>
        <v>0</v>
      </c>
      <c r="DN123" s="9" t="str">
        <f t="shared" si="19"/>
        <v>Não Atinge</v>
      </c>
      <c r="DO123" s="68"/>
      <c r="DP123" s="9" t="str">
        <f t="shared" si="17"/>
        <v>Não atinge</v>
      </c>
      <c r="DQ123" s="69"/>
      <c r="DR123" s="9" t="str">
        <f t="shared" si="18"/>
        <v>Atinge</v>
      </c>
      <c r="DS123" s="115"/>
      <c r="DT123" s="58"/>
      <c r="DU123" s="59"/>
      <c r="DV123" s="59"/>
      <c r="DW123" s="67"/>
      <c r="DX123" s="67"/>
      <c r="DY123" s="59"/>
      <c r="DZ123" s="67"/>
      <c r="EA123" s="59"/>
      <c r="EB123" s="59"/>
      <c r="EC123" s="59"/>
      <c r="ED123" s="59"/>
      <c r="EE123" s="59"/>
      <c r="EF123" s="67"/>
    </row>
    <row r="124" spans="1:136" s="5" customFormat="1" ht="24.95" customHeight="1">
      <c r="A124" s="9">
        <v>121</v>
      </c>
      <c r="B124" s="73" t="str">
        <f>'DADOS PESSOAIS'!B124</f>
        <v>(código)</v>
      </c>
      <c r="C124" s="58"/>
      <c r="D124" s="65"/>
      <c r="E124" s="65"/>
      <c r="F124" s="64"/>
      <c r="G124" s="59"/>
      <c r="H124" s="59"/>
      <c r="I124" s="67"/>
      <c r="J124" s="67"/>
      <c r="K124" s="59"/>
      <c r="L124" s="67"/>
      <c r="M124" s="59"/>
      <c r="N124" s="59"/>
      <c r="O124" s="59"/>
      <c r="P124" s="59"/>
      <c r="Q124" s="59"/>
      <c r="R124" s="67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67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9">
        <f t="shared" si="11"/>
        <v>0</v>
      </c>
      <c r="CG124" s="68"/>
      <c r="CH124" s="10" t="e">
        <f>IF(AND(#REF!&lt;=64,#REF!&gt;=60),IF(#REF!="M",IF(CG124&gt;=14,"Atinge","Não atinge"),IF(#REF!="F",IF(CG124&gt;=12,"Atinge","Não atinge"),"erro")),IF(AND(#REF!&lt;=69,#REF!&gt;=65),IF(#REF!="M",IF(CG124&gt;=12,"Atinge","Não atinge"),IF(#REF!="F",IF(CG124&gt;=11,"Atinge","Não atinge"),"erro")),IF(AND(#REF!&lt;=74,#REF!&gt;=70),IF(#REF!="M",IF(CG124&gt;=12,"Atinge","Não atinge"),IF(#REF!="F",IF(CG124&gt;=10,"Atinge","Não atinge"),"erro")),IF(AND(#REF!&lt;=79,#REF!&gt;=75),IF(#REF!="M",IF(CG124&gt;=11,"Atinge","Não atinge"),IF(#REF!="F",IF(CG124&gt;=10,"Atinge","Não atinge"),"erro")),IF(AND(#REF!&lt;=84,#REF!&gt;=80),IF(#REF!="M",IF(CG124&gt;=10,"Atinge","Não atinge"),IF(#REF!="F",IF(CG124&gt;=9,"Atinge","Não atinge"),"erro")),IF(AND(#REF!&lt;=89,#REF!&gt;=85),IF(#REF!="M",IF(CG124&gt;=8,"Atinge","Não atinge"),IF(#REF!="F",IF(CG124&gt;=8,"Atinge","Não atinge"),"erro")),IF(#REF!&gt;=90,IF(#REF!="M",IF(CG124&gt;=7,"Atinge","Não atinge"),IF(#REF!="F",IF(CG124&gt;=4,"Atinge","Não atinge"),"erro")),IF(AND(#REF!&lt;70,#REF!&gt;64),IF(#REF!="M",IF(CG124&lt;14,"Atinge","Não atinge"),IF(#REF!="F",IF(CG124&lt;12,"Atinge","Não atinge"),"erro")),""))))))))</f>
        <v>#REF!</v>
      </c>
      <c r="CI124" s="68"/>
      <c r="CJ124" s="10" t="e">
        <f>IF(AND(#REF!&lt;=69,#REF!&gt;=60),IF(#REF!="M",IF(CI124&lt;=8,"Atinge","Não atinge"),IF(#REF!="F",IF(CI124&lt;=8,"Atinge","Não atinge"),"erro")),IF(AND(#REF!&lt;=79,#REF!&gt;=70),IF(#REF!="M",IF(CI124&lt;=9,"Atinge","Não atinge"),IF(#REF!="F",IF(CI124&lt;=9,"Atinge","Não atinge"),"erro")),IF(#REF!&gt;=80,IF(#REF!="M",IF(CI124&lt;=10,"Atinge","Não atinge"),IF(#REF!="F",IF(CI124&lt;=11,"Atinge","Não atinge"),"erro")),"")))</f>
        <v>#REF!</v>
      </c>
      <c r="CK124" s="68"/>
      <c r="CL124" s="68"/>
      <c r="CM124" s="68"/>
      <c r="CN124" s="68"/>
      <c r="CO124" s="68"/>
      <c r="CP124" s="68"/>
      <c r="CQ124" s="68"/>
      <c r="CR124" s="9">
        <f t="shared" si="12"/>
        <v>0</v>
      </c>
      <c r="CS124" s="68"/>
      <c r="CT124" s="9" t="str">
        <f t="shared" si="13"/>
        <v>Não atinge</v>
      </c>
      <c r="CU124" s="69"/>
      <c r="CV124" s="9" t="str">
        <f t="shared" si="14"/>
        <v>Atinge</v>
      </c>
      <c r="CW124" s="115"/>
      <c r="CX124" s="70"/>
      <c r="CY124" s="70"/>
      <c r="CZ124" s="35">
        <f t="shared" si="15"/>
        <v>0</v>
      </c>
      <c r="DA124" s="58"/>
      <c r="DB124" s="68"/>
      <c r="DC124" s="10" t="e">
        <f>IF(AND(#REF!&lt;=64,#REF!&gt;=60),IF(#REF!="M",IF(DB124&gt;=14,"Atinge","Não atinge"),IF(#REF!="F",IF(DB124&gt;=12,"Atinge","Não atinge"),"erro")),IF(AND(#REF!&lt;=69,#REF!&gt;=65),IF(#REF!="M",IF(DB124&gt;=12,"Atinge","Não atinge"),IF(#REF!="F",IF(DB124&gt;=11,"Atinge","Não atinge"),"erro")),IF(AND(#REF!&lt;=74,#REF!&gt;=70),IF(#REF!="M",IF(DB124&gt;=12,"Atinge","Não atinge"),IF(#REF!="F",IF(DB124&gt;=10,"Atinge","Não atinge"),"erro")),IF(AND(#REF!&lt;=79,#REF!&gt;=75),IF(#REF!="M",IF(DB124&gt;=11,"Atinge","Não atinge"),IF(#REF!="F",IF(DB124&gt;=10,"Atinge","Não atinge"),"erro")),IF(AND(#REF!&lt;=84,#REF!&gt;=80),IF(#REF!="M",IF(DB124&gt;=10,"Atinge","Não atinge"),IF(#REF!="F",IF(DB124&gt;=9,"Atinge","Não atinge"),"erro")),IF(AND(#REF!&lt;=89,#REF!&gt;=85),IF(#REF!="M",IF(DB124&gt;=8,"Atinge","Não atinge"),IF(#REF!="F",IF(DB124&gt;=8,"Atinge","Não atinge"),"erro")),IF(#REF!&gt;=90,IF(#REF!="M",IF(DB124&gt;=7,"Atinge","Não atinge"),IF(#REF!="F",IF(DB124&gt;=4,"Atinge","Não atinge"),"erro")),IF(AND(#REF!&lt;70,#REF!&gt;64),IF(#REF!="M",IF(DB124&lt;14,"Atinge","Não atinge"),IF(#REF!="F",IF(DB124&lt;12,"Atinge","Não atinge"),"erro")),""))))))))</f>
        <v>#REF!</v>
      </c>
      <c r="DD124" s="68"/>
      <c r="DE124" s="10" t="e">
        <f>IF(AND(#REF!&lt;=69,#REF!&gt;=60),IF(#REF!="M",IF(DD124&lt;=8,"Atinge","Não atinge"),IF(#REF!="F",IF(DD124&lt;=8,"Atinge","Não atinge"),"erro")),IF(AND(#REF!&lt;=79,#REF!&gt;=70),IF(#REF!="M",IF(DD124&lt;=9,"Atinge","Não atinge"),IF(#REF!="F",IF(DD124&lt;=9,"Atinge","Não atinge"),"erro")),IF(#REF!&gt;=80,IF(#REF!="M",IF(DD124&lt;=10,"Atinge","Não atinge"),IF(#REF!="F",IF(DD124&lt;=11,"Atinge","Não atinge"),"erro")),"")))</f>
        <v>#REF!</v>
      </c>
      <c r="DF124" s="68"/>
      <c r="DG124" s="68"/>
      <c r="DH124" s="68"/>
      <c r="DI124" s="68"/>
      <c r="DJ124" s="68"/>
      <c r="DK124" s="68"/>
      <c r="DL124" s="68"/>
      <c r="DM124" s="9">
        <f t="shared" si="16"/>
        <v>0</v>
      </c>
      <c r="DN124" s="9" t="str">
        <f t="shared" si="19"/>
        <v>Não Atinge</v>
      </c>
      <c r="DO124" s="68"/>
      <c r="DP124" s="9" t="str">
        <f t="shared" si="17"/>
        <v>Não atinge</v>
      </c>
      <c r="DQ124" s="69"/>
      <c r="DR124" s="9" t="str">
        <f t="shared" si="18"/>
        <v>Atinge</v>
      </c>
      <c r="DS124" s="115"/>
      <c r="DT124" s="58"/>
      <c r="DU124" s="59"/>
      <c r="DV124" s="59"/>
      <c r="DW124" s="67"/>
      <c r="DX124" s="67"/>
      <c r="DY124" s="59"/>
      <c r="DZ124" s="67"/>
      <c r="EA124" s="59"/>
      <c r="EB124" s="59"/>
      <c r="EC124" s="59"/>
      <c r="ED124" s="59"/>
      <c r="EE124" s="59"/>
      <c r="EF124" s="67"/>
    </row>
    <row r="125" spans="1:136" s="5" customFormat="1" ht="24.95" customHeight="1">
      <c r="A125" s="9">
        <v>122</v>
      </c>
      <c r="B125" s="73" t="str">
        <f>'DADOS PESSOAIS'!B125</f>
        <v>(código)</v>
      </c>
      <c r="C125" s="58"/>
      <c r="D125" s="65"/>
      <c r="E125" s="65"/>
      <c r="F125" s="64"/>
      <c r="G125" s="59"/>
      <c r="H125" s="59"/>
      <c r="I125" s="67"/>
      <c r="J125" s="67"/>
      <c r="K125" s="59"/>
      <c r="L125" s="67"/>
      <c r="M125" s="59"/>
      <c r="N125" s="59"/>
      <c r="O125" s="59"/>
      <c r="P125" s="59"/>
      <c r="Q125" s="59"/>
      <c r="R125" s="67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67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9">
        <f t="shared" si="11"/>
        <v>0</v>
      </c>
      <c r="CG125" s="68"/>
      <c r="CH125" s="10" t="e">
        <f>IF(AND(#REF!&lt;=64,#REF!&gt;=60),IF(#REF!="M",IF(CG125&gt;=14,"Atinge","Não atinge"),IF(#REF!="F",IF(CG125&gt;=12,"Atinge","Não atinge"),"erro")),IF(AND(#REF!&lt;=69,#REF!&gt;=65),IF(#REF!="M",IF(CG125&gt;=12,"Atinge","Não atinge"),IF(#REF!="F",IF(CG125&gt;=11,"Atinge","Não atinge"),"erro")),IF(AND(#REF!&lt;=74,#REF!&gt;=70),IF(#REF!="M",IF(CG125&gt;=12,"Atinge","Não atinge"),IF(#REF!="F",IF(CG125&gt;=10,"Atinge","Não atinge"),"erro")),IF(AND(#REF!&lt;=79,#REF!&gt;=75),IF(#REF!="M",IF(CG125&gt;=11,"Atinge","Não atinge"),IF(#REF!="F",IF(CG125&gt;=10,"Atinge","Não atinge"),"erro")),IF(AND(#REF!&lt;=84,#REF!&gt;=80),IF(#REF!="M",IF(CG125&gt;=10,"Atinge","Não atinge"),IF(#REF!="F",IF(CG125&gt;=9,"Atinge","Não atinge"),"erro")),IF(AND(#REF!&lt;=89,#REF!&gt;=85),IF(#REF!="M",IF(CG125&gt;=8,"Atinge","Não atinge"),IF(#REF!="F",IF(CG125&gt;=8,"Atinge","Não atinge"),"erro")),IF(#REF!&gt;=90,IF(#REF!="M",IF(CG125&gt;=7,"Atinge","Não atinge"),IF(#REF!="F",IF(CG125&gt;=4,"Atinge","Não atinge"),"erro")),IF(AND(#REF!&lt;70,#REF!&gt;64),IF(#REF!="M",IF(CG125&lt;14,"Atinge","Não atinge"),IF(#REF!="F",IF(CG125&lt;12,"Atinge","Não atinge"),"erro")),""))))))))</f>
        <v>#REF!</v>
      </c>
      <c r="CI125" s="68"/>
      <c r="CJ125" s="10" t="e">
        <f>IF(AND(#REF!&lt;=69,#REF!&gt;=60),IF(#REF!="M",IF(CI125&lt;=8,"Atinge","Não atinge"),IF(#REF!="F",IF(CI125&lt;=8,"Atinge","Não atinge"),"erro")),IF(AND(#REF!&lt;=79,#REF!&gt;=70),IF(#REF!="M",IF(CI125&lt;=9,"Atinge","Não atinge"),IF(#REF!="F",IF(CI125&lt;=9,"Atinge","Não atinge"),"erro")),IF(#REF!&gt;=80,IF(#REF!="M",IF(CI125&lt;=10,"Atinge","Não atinge"),IF(#REF!="F",IF(CI125&lt;=11,"Atinge","Não atinge"),"erro")),"")))</f>
        <v>#REF!</v>
      </c>
      <c r="CK125" s="68"/>
      <c r="CL125" s="68"/>
      <c r="CM125" s="68"/>
      <c r="CN125" s="68"/>
      <c r="CO125" s="68"/>
      <c r="CP125" s="68"/>
      <c r="CQ125" s="68"/>
      <c r="CR125" s="9">
        <f t="shared" si="12"/>
        <v>0</v>
      </c>
      <c r="CS125" s="68"/>
      <c r="CT125" s="9" t="str">
        <f t="shared" si="13"/>
        <v>Não atinge</v>
      </c>
      <c r="CU125" s="69"/>
      <c r="CV125" s="9" t="str">
        <f t="shared" si="14"/>
        <v>Atinge</v>
      </c>
      <c r="CW125" s="115"/>
      <c r="CX125" s="70"/>
      <c r="CY125" s="70"/>
      <c r="CZ125" s="35">
        <f t="shared" si="15"/>
        <v>0</v>
      </c>
      <c r="DA125" s="58"/>
      <c r="DB125" s="68"/>
      <c r="DC125" s="10" t="e">
        <f>IF(AND(#REF!&lt;=64,#REF!&gt;=60),IF(#REF!="M",IF(DB125&gt;=14,"Atinge","Não atinge"),IF(#REF!="F",IF(DB125&gt;=12,"Atinge","Não atinge"),"erro")),IF(AND(#REF!&lt;=69,#REF!&gt;=65),IF(#REF!="M",IF(DB125&gt;=12,"Atinge","Não atinge"),IF(#REF!="F",IF(DB125&gt;=11,"Atinge","Não atinge"),"erro")),IF(AND(#REF!&lt;=74,#REF!&gt;=70),IF(#REF!="M",IF(DB125&gt;=12,"Atinge","Não atinge"),IF(#REF!="F",IF(DB125&gt;=10,"Atinge","Não atinge"),"erro")),IF(AND(#REF!&lt;=79,#REF!&gt;=75),IF(#REF!="M",IF(DB125&gt;=11,"Atinge","Não atinge"),IF(#REF!="F",IF(DB125&gt;=10,"Atinge","Não atinge"),"erro")),IF(AND(#REF!&lt;=84,#REF!&gt;=80),IF(#REF!="M",IF(DB125&gt;=10,"Atinge","Não atinge"),IF(#REF!="F",IF(DB125&gt;=9,"Atinge","Não atinge"),"erro")),IF(AND(#REF!&lt;=89,#REF!&gt;=85),IF(#REF!="M",IF(DB125&gt;=8,"Atinge","Não atinge"),IF(#REF!="F",IF(DB125&gt;=8,"Atinge","Não atinge"),"erro")),IF(#REF!&gt;=90,IF(#REF!="M",IF(DB125&gt;=7,"Atinge","Não atinge"),IF(#REF!="F",IF(DB125&gt;=4,"Atinge","Não atinge"),"erro")),IF(AND(#REF!&lt;70,#REF!&gt;64),IF(#REF!="M",IF(DB125&lt;14,"Atinge","Não atinge"),IF(#REF!="F",IF(DB125&lt;12,"Atinge","Não atinge"),"erro")),""))))))))</f>
        <v>#REF!</v>
      </c>
      <c r="DD125" s="68"/>
      <c r="DE125" s="10" t="e">
        <f>IF(AND(#REF!&lt;=69,#REF!&gt;=60),IF(#REF!="M",IF(DD125&lt;=8,"Atinge","Não atinge"),IF(#REF!="F",IF(DD125&lt;=8,"Atinge","Não atinge"),"erro")),IF(AND(#REF!&lt;=79,#REF!&gt;=70),IF(#REF!="M",IF(DD125&lt;=9,"Atinge","Não atinge"),IF(#REF!="F",IF(DD125&lt;=9,"Atinge","Não atinge"),"erro")),IF(#REF!&gt;=80,IF(#REF!="M",IF(DD125&lt;=10,"Atinge","Não atinge"),IF(#REF!="F",IF(DD125&lt;=11,"Atinge","Não atinge"),"erro")),"")))</f>
        <v>#REF!</v>
      </c>
      <c r="DF125" s="68"/>
      <c r="DG125" s="68"/>
      <c r="DH125" s="68"/>
      <c r="DI125" s="68"/>
      <c r="DJ125" s="68"/>
      <c r="DK125" s="68"/>
      <c r="DL125" s="68"/>
      <c r="DM125" s="9">
        <f t="shared" si="16"/>
        <v>0</v>
      </c>
      <c r="DN125" s="9" t="str">
        <f t="shared" si="19"/>
        <v>Não Atinge</v>
      </c>
      <c r="DO125" s="68"/>
      <c r="DP125" s="9" t="str">
        <f t="shared" si="17"/>
        <v>Não atinge</v>
      </c>
      <c r="DQ125" s="69"/>
      <c r="DR125" s="9" t="str">
        <f t="shared" si="18"/>
        <v>Atinge</v>
      </c>
      <c r="DS125" s="115"/>
      <c r="DT125" s="58"/>
      <c r="DU125" s="59"/>
      <c r="DV125" s="59"/>
      <c r="DW125" s="67"/>
      <c r="DX125" s="67"/>
      <c r="DY125" s="59"/>
      <c r="DZ125" s="67"/>
      <c r="EA125" s="59"/>
      <c r="EB125" s="59"/>
      <c r="EC125" s="59"/>
      <c r="ED125" s="59"/>
      <c r="EE125" s="59"/>
      <c r="EF125" s="67"/>
    </row>
    <row r="126" spans="1:136" s="5" customFormat="1" ht="24.95" customHeight="1">
      <c r="A126" s="9">
        <v>123</v>
      </c>
      <c r="B126" s="73" t="str">
        <f>'DADOS PESSOAIS'!B126</f>
        <v>(código)</v>
      </c>
      <c r="C126" s="58"/>
      <c r="D126" s="65"/>
      <c r="E126" s="65"/>
      <c r="F126" s="64"/>
      <c r="G126" s="59"/>
      <c r="H126" s="59"/>
      <c r="I126" s="67"/>
      <c r="J126" s="67"/>
      <c r="K126" s="59"/>
      <c r="L126" s="67"/>
      <c r="M126" s="59"/>
      <c r="N126" s="59"/>
      <c r="O126" s="59"/>
      <c r="P126" s="59"/>
      <c r="Q126" s="59"/>
      <c r="R126" s="67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67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9">
        <f t="shared" si="11"/>
        <v>0</v>
      </c>
      <c r="CG126" s="68"/>
      <c r="CH126" s="10" t="e">
        <f>IF(AND(#REF!&lt;=64,#REF!&gt;=60),IF(#REF!="M",IF(CG126&gt;=14,"Atinge","Não atinge"),IF(#REF!="F",IF(CG126&gt;=12,"Atinge","Não atinge"),"erro")),IF(AND(#REF!&lt;=69,#REF!&gt;=65),IF(#REF!="M",IF(CG126&gt;=12,"Atinge","Não atinge"),IF(#REF!="F",IF(CG126&gt;=11,"Atinge","Não atinge"),"erro")),IF(AND(#REF!&lt;=74,#REF!&gt;=70),IF(#REF!="M",IF(CG126&gt;=12,"Atinge","Não atinge"),IF(#REF!="F",IF(CG126&gt;=10,"Atinge","Não atinge"),"erro")),IF(AND(#REF!&lt;=79,#REF!&gt;=75),IF(#REF!="M",IF(CG126&gt;=11,"Atinge","Não atinge"),IF(#REF!="F",IF(CG126&gt;=10,"Atinge","Não atinge"),"erro")),IF(AND(#REF!&lt;=84,#REF!&gt;=80),IF(#REF!="M",IF(CG126&gt;=10,"Atinge","Não atinge"),IF(#REF!="F",IF(CG126&gt;=9,"Atinge","Não atinge"),"erro")),IF(AND(#REF!&lt;=89,#REF!&gt;=85),IF(#REF!="M",IF(CG126&gt;=8,"Atinge","Não atinge"),IF(#REF!="F",IF(CG126&gt;=8,"Atinge","Não atinge"),"erro")),IF(#REF!&gt;=90,IF(#REF!="M",IF(CG126&gt;=7,"Atinge","Não atinge"),IF(#REF!="F",IF(CG126&gt;=4,"Atinge","Não atinge"),"erro")),IF(AND(#REF!&lt;70,#REF!&gt;64),IF(#REF!="M",IF(CG126&lt;14,"Atinge","Não atinge"),IF(#REF!="F",IF(CG126&lt;12,"Atinge","Não atinge"),"erro")),""))))))))</f>
        <v>#REF!</v>
      </c>
      <c r="CI126" s="68"/>
      <c r="CJ126" s="10" t="e">
        <f>IF(AND(#REF!&lt;=69,#REF!&gt;=60),IF(#REF!="M",IF(CI126&lt;=8,"Atinge","Não atinge"),IF(#REF!="F",IF(CI126&lt;=8,"Atinge","Não atinge"),"erro")),IF(AND(#REF!&lt;=79,#REF!&gt;=70),IF(#REF!="M",IF(CI126&lt;=9,"Atinge","Não atinge"),IF(#REF!="F",IF(CI126&lt;=9,"Atinge","Não atinge"),"erro")),IF(#REF!&gt;=80,IF(#REF!="M",IF(CI126&lt;=10,"Atinge","Não atinge"),IF(#REF!="F",IF(CI126&lt;=11,"Atinge","Não atinge"),"erro")),"")))</f>
        <v>#REF!</v>
      </c>
      <c r="CK126" s="68"/>
      <c r="CL126" s="68"/>
      <c r="CM126" s="68"/>
      <c r="CN126" s="68"/>
      <c r="CO126" s="68"/>
      <c r="CP126" s="68"/>
      <c r="CQ126" s="68"/>
      <c r="CR126" s="9">
        <f t="shared" si="12"/>
        <v>0</v>
      </c>
      <c r="CS126" s="68"/>
      <c r="CT126" s="9" t="str">
        <f t="shared" si="13"/>
        <v>Não atinge</v>
      </c>
      <c r="CU126" s="69"/>
      <c r="CV126" s="9" t="str">
        <f t="shared" si="14"/>
        <v>Atinge</v>
      </c>
      <c r="CW126" s="115"/>
      <c r="CX126" s="70"/>
      <c r="CY126" s="70"/>
      <c r="CZ126" s="35">
        <f t="shared" si="15"/>
        <v>0</v>
      </c>
      <c r="DA126" s="58"/>
      <c r="DB126" s="68"/>
      <c r="DC126" s="10" t="e">
        <f>IF(AND(#REF!&lt;=64,#REF!&gt;=60),IF(#REF!="M",IF(DB126&gt;=14,"Atinge","Não atinge"),IF(#REF!="F",IF(DB126&gt;=12,"Atinge","Não atinge"),"erro")),IF(AND(#REF!&lt;=69,#REF!&gt;=65),IF(#REF!="M",IF(DB126&gt;=12,"Atinge","Não atinge"),IF(#REF!="F",IF(DB126&gt;=11,"Atinge","Não atinge"),"erro")),IF(AND(#REF!&lt;=74,#REF!&gt;=70),IF(#REF!="M",IF(DB126&gt;=12,"Atinge","Não atinge"),IF(#REF!="F",IF(DB126&gt;=10,"Atinge","Não atinge"),"erro")),IF(AND(#REF!&lt;=79,#REF!&gt;=75),IF(#REF!="M",IF(DB126&gt;=11,"Atinge","Não atinge"),IF(#REF!="F",IF(DB126&gt;=10,"Atinge","Não atinge"),"erro")),IF(AND(#REF!&lt;=84,#REF!&gt;=80),IF(#REF!="M",IF(DB126&gt;=10,"Atinge","Não atinge"),IF(#REF!="F",IF(DB126&gt;=9,"Atinge","Não atinge"),"erro")),IF(AND(#REF!&lt;=89,#REF!&gt;=85),IF(#REF!="M",IF(DB126&gt;=8,"Atinge","Não atinge"),IF(#REF!="F",IF(DB126&gt;=8,"Atinge","Não atinge"),"erro")),IF(#REF!&gt;=90,IF(#REF!="M",IF(DB126&gt;=7,"Atinge","Não atinge"),IF(#REF!="F",IF(DB126&gt;=4,"Atinge","Não atinge"),"erro")),IF(AND(#REF!&lt;70,#REF!&gt;64),IF(#REF!="M",IF(DB126&lt;14,"Atinge","Não atinge"),IF(#REF!="F",IF(DB126&lt;12,"Atinge","Não atinge"),"erro")),""))))))))</f>
        <v>#REF!</v>
      </c>
      <c r="DD126" s="68"/>
      <c r="DE126" s="10" t="e">
        <f>IF(AND(#REF!&lt;=69,#REF!&gt;=60),IF(#REF!="M",IF(DD126&lt;=8,"Atinge","Não atinge"),IF(#REF!="F",IF(DD126&lt;=8,"Atinge","Não atinge"),"erro")),IF(AND(#REF!&lt;=79,#REF!&gt;=70),IF(#REF!="M",IF(DD126&lt;=9,"Atinge","Não atinge"),IF(#REF!="F",IF(DD126&lt;=9,"Atinge","Não atinge"),"erro")),IF(#REF!&gt;=80,IF(#REF!="M",IF(DD126&lt;=10,"Atinge","Não atinge"),IF(#REF!="F",IF(DD126&lt;=11,"Atinge","Não atinge"),"erro")),"")))</f>
        <v>#REF!</v>
      </c>
      <c r="DF126" s="68"/>
      <c r="DG126" s="68"/>
      <c r="DH126" s="68"/>
      <c r="DI126" s="68"/>
      <c r="DJ126" s="68"/>
      <c r="DK126" s="68"/>
      <c r="DL126" s="68"/>
      <c r="DM126" s="9">
        <f t="shared" si="16"/>
        <v>0</v>
      </c>
      <c r="DN126" s="9" t="str">
        <f t="shared" si="19"/>
        <v>Não Atinge</v>
      </c>
      <c r="DO126" s="68"/>
      <c r="DP126" s="9" t="str">
        <f t="shared" si="17"/>
        <v>Não atinge</v>
      </c>
      <c r="DQ126" s="69"/>
      <c r="DR126" s="9" t="str">
        <f t="shared" si="18"/>
        <v>Atinge</v>
      </c>
      <c r="DS126" s="115"/>
      <c r="DT126" s="58"/>
      <c r="DU126" s="59"/>
      <c r="DV126" s="59"/>
      <c r="DW126" s="67"/>
      <c r="DX126" s="67"/>
      <c r="DY126" s="59"/>
      <c r="DZ126" s="67"/>
      <c r="EA126" s="59"/>
      <c r="EB126" s="59"/>
      <c r="EC126" s="59"/>
      <c r="ED126" s="59"/>
      <c r="EE126" s="59"/>
      <c r="EF126" s="67"/>
    </row>
    <row r="127" spans="1:136" s="5" customFormat="1" ht="24.95" customHeight="1">
      <c r="A127" s="9">
        <v>124</v>
      </c>
      <c r="B127" s="73" t="str">
        <f>'DADOS PESSOAIS'!B127</f>
        <v>(código)</v>
      </c>
      <c r="C127" s="58"/>
      <c r="D127" s="65"/>
      <c r="E127" s="65"/>
      <c r="F127" s="64"/>
      <c r="G127" s="59"/>
      <c r="H127" s="59"/>
      <c r="I127" s="67"/>
      <c r="J127" s="67"/>
      <c r="K127" s="59"/>
      <c r="L127" s="67"/>
      <c r="M127" s="59"/>
      <c r="N127" s="59"/>
      <c r="O127" s="59"/>
      <c r="P127" s="59"/>
      <c r="Q127" s="59"/>
      <c r="R127" s="67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67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9">
        <f t="shared" si="11"/>
        <v>0</v>
      </c>
      <c r="CG127" s="68"/>
      <c r="CH127" s="10" t="e">
        <f>IF(AND(#REF!&lt;=64,#REF!&gt;=60),IF(#REF!="M",IF(CG127&gt;=14,"Atinge","Não atinge"),IF(#REF!="F",IF(CG127&gt;=12,"Atinge","Não atinge"),"erro")),IF(AND(#REF!&lt;=69,#REF!&gt;=65),IF(#REF!="M",IF(CG127&gt;=12,"Atinge","Não atinge"),IF(#REF!="F",IF(CG127&gt;=11,"Atinge","Não atinge"),"erro")),IF(AND(#REF!&lt;=74,#REF!&gt;=70),IF(#REF!="M",IF(CG127&gt;=12,"Atinge","Não atinge"),IF(#REF!="F",IF(CG127&gt;=10,"Atinge","Não atinge"),"erro")),IF(AND(#REF!&lt;=79,#REF!&gt;=75),IF(#REF!="M",IF(CG127&gt;=11,"Atinge","Não atinge"),IF(#REF!="F",IF(CG127&gt;=10,"Atinge","Não atinge"),"erro")),IF(AND(#REF!&lt;=84,#REF!&gt;=80),IF(#REF!="M",IF(CG127&gt;=10,"Atinge","Não atinge"),IF(#REF!="F",IF(CG127&gt;=9,"Atinge","Não atinge"),"erro")),IF(AND(#REF!&lt;=89,#REF!&gt;=85),IF(#REF!="M",IF(CG127&gt;=8,"Atinge","Não atinge"),IF(#REF!="F",IF(CG127&gt;=8,"Atinge","Não atinge"),"erro")),IF(#REF!&gt;=90,IF(#REF!="M",IF(CG127&gt;=7,"Atinge","Não atinge"),IF(#REF!="F",IF(CG127&gt;=4,"Atinge","Não atinge"),"erro")),IF(AND(#REF!&lt;70,#REF!&gt;64),IF(#REF!="M",IF(CG127&lt;14,"Atinge","Não atinge"),IF(#REF!="F",IF(CG127&lt;12,"Atinge","Não atinge"),"erro")),""))))))))</f>
        <v>#REF!</v>
      </c>
      <c r="CI127" s="68"/>
      <c r="CJ127" s="10" t="e">
        <f>IF(AND(#REF!&lt;=69,#REF!&gt;=60),IF(#REF!="M",IF(CI127&lt;=8,"Atinge","Não atinge"),IF(#REF!="F",IF(CI127&lt;=8,"Atinge","Não atinge"),"erro")),IF(AND(#REF!&lt;=79,#REF!&gt;=70),IF(#REF!="M",IF(CI127&lt;=9,"Atinge","Não atinge"),IF(#REF!="F",IF(CI127&lt;=9,"Atinge","Não atinge"),"erro")),IF(#REF!&gt;=80,IF(#REF!="M",IF(CI127&lt;=10,"Atinge","Não atinge"),IF(#REF!="F",IF(CI127&lt;=11,"Atinge","Não atinge"),"erro")),"")))</f>
        <v>#REF!</v>
      </c>
      <c r="CK127" s="68"/>
      <c r="CL127" s="68"/>
      <c r="CM127" s="68"/>
      <c r="CN127" s="68"/>
      <c r="CO127" s="68"/>
      <c r="CP127" s="68"/>
      <c r="CQ127" s="68"/>
      <c r="CR127" s="9">
        <f t="shared" si="12"/>
        <v>0</v>
      </c>
      <c r="CS127" s="68"/>
      <c r="CT127" s="9" t="str">
        <f t="shared" si="13"/>
        <v>Não atinge</v>
      </c>
      <c r="CU127" s="69"/>
      <c r="CV127" s="9" t="str">
        <f t="shared" si="14"/>
        <v>Atinge</v>
      </c>
      <c r="CW127" s="115"/>
      <c r="CX127" s="70"/>
      <c r="CY127" s="70"/>
      <c r="CZ127" s="35">
        <f t="shared" si="15"/>
        <v>0</v>
      </c>
      <c r="DA127" s="58"/>
      <c r="DB127" s="68"/>
      <c r="DC127" s="10" t="e">
        <f>IF(AND(#REF!&lt;=64,#REF!&gt;=60),IF(#REF!="M",IF(DB127&gt;=14,"Atinge","Não atinge"),IF(#REF!="F",IF(DB127&gt;=12,"Atinge","Não atinge"),"erro")),IF(AND(#REF!&lt;=69,#REF!&gt;=65),IF(#REF!="M",IF(DB127&gt;=12,"Atinge","Não atinge"),IF(#REF!="F",IF(DB127&gt;=11,"Atinge","Não atinge"),"erro")),IF(AND(#REF!&lt;=74,#REF!&gt;=70),IF(#REF!="M",IF(DB127&gt;=12,"Atinge","Não atinge"),IF(#REF!="F",IF(DB127&gt;=10,"Atinge","Não atinge"),"erro")),IF(AND(#REF!&lt;=79,#REF!&gt;=75),IF(#REF!="M",IF(DB127&gt;=11,"Atinge","Não atinge"),IF(#REF!="F",IF(DB127&gt;=10,"Atinge","Não atinge"),"erro")),IF(AND(#REF!&lt;=84,#REF!&gt;=80),IF(#REF!="M",IF(DB127&gt;=10,"Atinge","Não atinge"),IF(#REF!="F",IF(DB127&gt;=9,"Atinge","Não atinge"),"erro")),IF(AND(#REF!&lt;=89,#REF!&gt;=85),IF(#REF!="M",IF(DB127&gt;=8,"Atinge","Não atinge"),IF(#REF!="F",IF(DB127&gt;=8,"Atinge","Não atinge"),"erro")),IF(#REF!&gt;=90,IF(#REF!="M",IF(DB127&gt;=7,"Atinge","Não atinge"),IF(#REF!="F",IF(DB127&gt;=4,"Atinge","Não atinge"),"erro")),IF(AND(#REF!&lt;70,#REF!&gt;64),IF(#REF!="M",IF(DB127&lt;14,"Atinge","Não atinge"),IF(#REF!="F",IF(DB127&lt;12,"Atinge","Não atinge"),"erro")),""))))))))</f>
        <v>#REF!</v>
      </c>
      <c r="DD127" s="68"/>
      <c r="DE127" s="10" t="e">
        <f>IF(AND(#REF!&lt;=69,#REF!&gt;=60),IF(#REF!="M",IF(DD127&lt;=8,"Atinge","Não atinge"),IF(#REF!="F",IF(DD127&lt;=8,"Atinge","Não atinge"),"erro")),IF(AND(#REF!&lt;=79,#REF!&gt;=70),IF(#REF!="M",IF(DD127&lt;=9,"Atinge","Não atinge"),IF(#REF!="F",IF(DD127&lt;=9,"Atinge","Não atinge"),"erro")),IF(#REF!&gt;=80,IF(#REF!="M",IF(DD127&lt;=10,"Atinge","Não atinge"),IF(#REF!="F",IF(DD127&lt;=11,"Atinge","Não atinge"),"erro")),"")))</f>
        <v>#REF!</v>
      </c>
      <c r="DF127" s="68"/>
      <c r="DG127" s="68"/>
      <c r="DH127" s="68"/>
      <c r="DI127" s="68"/>
      <c r="DJ127" s="68"/>
      <c r="DK127" s="68"/>
      <c r="DL127" s="68"/>
      <c r="DM127" s="9">
        <f t="shared" si="16"/>
        <v>0</v>
      </c>
      <c r="DN127" s="9" t="str">
        <f t="shared" si="19"/>
        <v>Não Atinge</v>
      </c>
      <c r="DO127" s="68"/>
      <c r="DP127" s="9" t="str">
        <f t="shared" si="17"/>
        <v>Não atinge</v>
      </c>
      <c r="DQ127" s="69"/>
      <c r="DR127" s="9" t="str">
        <f t="shared" si="18"/>
        <v>Atinge</v>
      </c>
      <c r="DS127" s="115"/>
      <c r="DT127" s="58"/>
      <c r="DU127" s="59"/>
      <c r="DV127" s="59"/>
      <c r="DW127" s="67"/>
      <c r="DX127" s="67"/>
      <c r="DY127" s="59"/>
      <c r="DZ127" s="67"/>
      <c r="EA127" s="59"/>
      <c r="EB127" s="59"/>
      <c r="EC127" s="59"/>
      <c r="ED127" s="59"/>
      <c r="EE127" s="59"/>
      <c r="EF127" s="67"/>
    </row>
    <row r="128" spans="1:136" s="5" customFormat="1" ht="24.95" customHeight="1">
      <c r="A128" s="9">
        <v>125</v>
      </c>
      <c r="B128" s="73" t="str">
        <f>'DADOS PESSOAIS'!B128</f>
        <v>(código)</v>
      </c>
      <c r="C128" s="58"/>
      <c r="D128" s="65"/>
      <c r="E128" s="65"/>
      <c r="F128" s="64"/>
      <c r="G128" s="59"/>
      <c r="H128" s="59"/>
      <c r="I128" s="67"/>
      <c r="J128" s="67"/>
      <c r="K128" s="59"/>
      <c r="L128" s="67"/>
      <c r="M128" s="59"/>
      <c r="N128" s="59"/>
      <c r="O128" s="59"/>
      <c r="P128" s="59"/>
      <c r="Q128" s="59"/>
      <c r="R128" s="67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67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9">
        <f t="shared" si="11"/>
        <v>0</v>
      </c>
      <c r="CG128" s="68"/>
      <c r="CH128" s="10" t="e">
        <f>IF(AND(#REF!&lt;=64,#REF!&gt;=60),IF(#REF!="M",IF(CG128&gt;=14,"Atinge","Não atinge"),IF(#REF!="F",IF(CG128&gt;=12,"Atinge","Não atinge"),"erro")),IF(AND(#REF!&lt;=69,#REF!&gt;=65),IF(#REF!="M",IF(CG128&gt;=12,"Atinge","Não atinge"),IF(#REF!="F",IF(CG128&gt;=11,"Atinge","Não atinge"),"erro")),IF(AND(#REF!&lt;=74,#REF!&gt;=70),IF(#REF!="M",IF(CG128&gt;=12,"Atinge","Não atinge"),IF(#REF!="F",IF(CG128&gt;=10,"Atinge","Não atinge"),"erro")),IF(AND(#REF!&lt;=79,#REF!&gt;=75),IF(#REF!="M",IF(CG128&gt;=11,"Atinge","Não atinge"),IF(#REF!="F",IF(CG128&gt;=10,"Atinge","Não atinge"),"erro")),IF(AND(#REF!&lt;=84,#REF!&gt;=80),IF(#REF!="M",IF(CG128&gt;=10,"Atinge","Não atinge"),IF(#REF!="F",IF(CG128&gt;=9,"Atinge","Não atinge"),"erro")),IF(AND(#REF!&lt;=89,#REF!&gt;=85),IF(#REF!="M",IF(CG128&gt;=8,"Atinge","Não atinge"),IF(#REF!="F",IF(CG128&gt;=8,"Atinge","Não atinge"),"erro")),IF(#REF!&gt;=90,IF(#REF!="M",IF(CG128&gt;=7,"Atinge","Não atinge"),IF(#REF!="F",IF(CG128&gt;=4,"Atinge","Não atinge"),"erro")),IF(AND(#REF!&lt;70,#REF!&gt;64),IF(#REF!="M",IF(CG128&lt;14,"Atinge","Não atinge"),IF(#REF!="F",IF(CG128&lt;12,"Atinge","Não atinge"),"erro")),""))))))))</f>
        <v>#REF!</v>
      </c>
      <c r="CI128" s="68"/>
      <c r="CJ128" s="10" t="e">
        <f>IF(AND(#REF!&lt;=69,#REF!&gt;=60),IF(#REF!="M",IF(CI128&lt;=8,"Atinge","Não atinge"),IF(#REF!="F",IF(CI128&lt;=8,"Atinge","Não atinge"),"erro")),IF(AND(#REF!&lt;=79,#REF!&gt;=70),IF(#REF!="M",IF(CI128&lt;=9,"Atinge","Não atinge"),IF(#REF!="F",IF(CI128&lt;=9,"Atinge","Não atinge"),"erro")),IF(#REF!&gt;=80,IF(#REF!="M",IF(CI128&lt;=10,"Atinge","Não atinge"),IF(#REF!="F",IF(CI128&lt;=11,"Atinge","Não atinge"),"erro")),"")))</f>
        <v>#REF!</v>
      </c>
      <c r="CK128" s="68"/>
      <c r="CL128" s="68"/>
      <c r="CM128" s="68"/>
      <c r="CN128" s="68"/>
      <c r="CO128" s="68"/>
      <c r="CP128" s="68"/>
      <c r="CQ128" s="68"/>
      <c r="CR128" s="9">
        <f t="shared" si="12"/>
        <v>0</v>
      </c>
      <c r="CS128" s="68"/>
      <c r="CT128" s="9" t="str">
        <f t="shared" si="13"/>
        <v>Não atinge</v>
      </c>
      <c r="CU128" s="69"/>
      <c r="CV128" s="9" t="str">
        <f t="shared" si="14"/>
        <v>Atinge</v>
      </c>
      <c r="CW128" s="115"/>
      <c r="CX128" s="70"/>
      <c r="CY128" s="70"/>
      <c r="CZ128" s="35">
        <f t="shared" si="15"/>
        <v>0</v>
      </c>
      <c r="DA128" s="58"/>
      <c r="DB128" s="68"/>
      <c r="DC128" s="10" t="e">
        <f>IF(AND(#REF!&lt;=64,#REF!&gt;=60),IF(#REF!="M",IF(DB128&gt;=14,"Atinge","Não atinge"),IF(#REF!="F",IF(DB128&gt;=12,"Atinge","Não atinge"),"erro")),IF(AND(#REF!&lt;=69,#REF!&gt;=65),IF(#REF!="M",IF(DB128&gt;=12,"Atinge","Não atinge"),IF(#REF!="F",IF(DB128&gt;=11,"Atinge","Não atinge"),"erro")),IF(AND(#REF!&lt;=74,#REF!&gt;=70),IF(#REF!="M",IF(DB128&gt;=12,"Atinge","Não atinge"),IF(#REF!="F",IF(DB128&gt;=10,"Atinge","Não atinge"),"erro")),IF(AND(#REF!&lt;=79,#REF!&gt;=75),IF(#REF!="M",IF(DB128&gt;=11,"Atinge","Não atinge"),IF(#REF!="F",IF(DB128&gt;=10,"Atinge","Não atinge"),"erro")),IF(AND(#REF!&lt;=84,#REF!&gt;=80),IF(#REF!="M",IF(DB128&gt;=10,"Atinge","Não atinge"),IF(#REF!="F",IF(DB128&gt;=9,"Atinge","Não atinge"),"erro")),IF(AND(#REF!&lt;=89,#REF!&gt;=85),IF(#REF!="M",IF(DB128&gt;=8,"Atinge","Não atinge"),IF(#REF!="F",IF(DB128&gt;=8,"Atinge","Não atinge"),"erro")),IF(#REF!&gt;=90,IF(#REF!="M",IF(DB128&gt;=7,"Atinge","Não atinge"),IF(#REF!="F",IF(DB128&gt;=4,"Atinge","Não atinge"),"erro")),IF(AND(#REF!&lt;70,#REF!&gt;64),IF(#REF!="M",IF(DB128&lt;14,"Atinge","Não atinge"),IF(#REF!="F",IF(DB128&lt;12,"Atinge","Não atinge"),"erro")),""))))))))</f>
        <v>#REF!</v>
      </c>
      <c r="DD128" s="68"/>
      <c r="DE128" s="10" t="e">
        <f>IF(AND(#REF!&lt;=69,#REF!&gt;=60),IF(#REF!="M",IF(DD128&lt;=8,"Atinge","Não atinge"),IF(#REF!="F",IF(DD128&lt;=8,"Atinge","Não atinge"),"erro")),IF(AND(#REF!&lt;=79,#REF!&gt;=70),IF(#REF!="M",IF(DD128&lt;=9,"Atinge","Não atinge"),IF(#REF!="F",IF(DD128&lt;=9,"Atinge","Não atinge"),"erro")),IF(#REF!&gt;=80,IF(#REF!="M",IF(DD128&lt;=10,"Atinge","Não atinge"),IF(#REF!="F",IF(DD128&lt;=11,"Atinge","Não atinge"),"erro")),"")))</f>
        <v>#REF!</v>
      </c>
      <c r="DF128" s="68"/>
      <c r="DG128" s="68"/>
      <c r="DH128" s="68"/>
      <c r="DI128" s="68"/>
      <c r="DJ128" s="68"/>
      <c r="DK128" s="68"/>
      <c r="DL128" s="68"/>
      <c r="DM128" s="9">
        <f t="shared" si="16"/>
        <v>0</v>
      </c>
      <c r="DN128" s="9" t="str">
        <f t="shared" si="19"/>
        <v>Não Atinge</v>
      </c>
      <c r="DO128" s="68"/>
      <c r="DP128" s="9" t="str">
        <f t="shared" si="17"/>
        <v>Não atinge</v>
      </c>
      <c r="DQ128" s="69"/>
      <c r="DR128" s="9" t="str">
        <f t="shared" si="18"/>
        <v>Atinge</v>
      </c>
      <c r="DS128" s="115"/>
      <c r="DT128" s="58"/>
      <c r="DU128" s="59"/>
      <c r="DV128" s="59"/>
      <c r="DW128" s="67"/>
      <c r="DX128" s="67"/>
      <c r="DY128" s="59"/>
      <c r="DZ128" s="67"/>
      <c r="EA128" s="59"/>
      <c r="EB128" s="59"/>
      <c r="EC128" s="59"/>
      <c r="ED128" s="59"/>
      <c r="EE128" s="59"/>
      <c r="EF128" s="67"/>
    </row>
    <row r="129" spans="1:136" s="5" customFormat="1" ht="24.95" customHeight="1">
      <c r="A129" s="9">
        <v>126</v>
      </c>
      <c r="B129" s="73" t="str">
        <f>'DADOS PESSOAIS'!B129</f>
        <v>(código)</v>
      </c>
      <c r="C129" s="58"/>
      <c r="D129" s="65"/>
      <c r="E129" s="65"/>
      <c r="F129" s="64"/>
      <c r="G129" s="59"/>
      <c r="H129" s="59"/>
      <c r="I129" s="67"/>
      <c r="J129" s="67"/>
      <c r="K129" s="59"/>
      <c r="L129" s="67"/>
      <c r="M129" s="59"/>
      <c r="N129" s="59"/>
      <c r="O129" s="59"/>
      <c r="P129" s="59"/>
      <c r="Q129" s="59"/>
      <c r="R129" s="67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67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9">
        <f t="shared" si="11"/>
        <v>0</v>
      </c>
      <c r="CG129" s="68"/>
      <c r="CH129" s="10" t="e">
        <f>IF(AND(#REF!&lt;=64,#REF!&gt;=60),IF(#REF!="M",IF(CG129&gt;=14,"Atinge","Não atinge"),IF(#REF!="F",IF(CG129&gt;=12,"Atinge","Não atinge"),"erro")),IF(AND(#REF!&lt;=69,#REF!&gt;=65),IF(#REF!="M",IF(CG129&gt;=12,"Atinge","Não atinge"),IF(#REF!="F",IF(CG129&gt;=11,"Atinge","Não atinge"),"erro")),IF(AND(#REF!&lt;=74,#REF!&gt;=70),IF(#REF!="M",IF(CG129&gt;=12,"Atinge","Não atinge"),IF(#REF!="F",IF(CG129&gt;=10,"Atinge","Não atinge"),"erro")),IF(AND(#REF!&lt;=79,#REF!&gt;=75),IF(#REF!="M",IF(CG129&gt;=11,"Atinge","Não atinge"),IF(#REF!="F",IF(CG129&gt;=10,"Atinge","Não atinge"),"erro")),IF(AND(#REF!&lt;=84,#REF!&gt;=80),IF(#REF!="M",IF(CG129&gt;=10,"Atinge","Não atinge"),IF(#REF!="F",IF(CG129&gt;=9,"Atinge","Não atinge"),"erro")),IF(AND(#REF!&lt;=89,#REF!&gt;=85),IF(#REF!="M",IF(CG129&gt;=8,"Atinge","Não atinge"),IF(#REF!="F",IF(CG129&gt;=8,"Atinge","Não atinge"),"erro")),IF(#REF!&gt;=90,IF(#REF!="M",IF(CG129&gt;=7,"Atinge","Não atinge"),IF(#REF!="F",IF(CG129&gt;=4,"Atinge","Não atinge"),"erro")),IF(AND(#REF!&lt;70,#REF!&gt;64),IF(#REF!="M",IF(CG129&lt;14,"Atinge","Não atinge"),IF(#REF!="F",IF(CG129&lt;12,"Atinge","Não atinge"),"erro")),""))))))))</f>
        <v>#REF!</v>
      </c>
      <c r="CI129" s="68"/>
      <c r="CJ129" s="10" t="e">
        <f>IF(AND(#REF!&lt;=69,#REF!&gt;=60),IF(#REF!="M",IF(CI129&lt;=8,"Atinge","Não atinge"),IF(#REF!="F",IF(CI129&lt;=8,"Atinge","Não atinge"),"erro")),IF(AND(#REF!&lt;=79,#REF!&gt;=70),IF(#REF!="M",IF(CI129&lt;=9,"Atinge","Não atinge"),IF(#REF!="F",IF(CI129&lt;=9,"Atinge","Não atinge"),"erro")),IF(#REF!&gt;=80,IF(#REF!="M",IF(CI129&lt;=10,"Atinge","Não atinge"),IF(#REF!="F",IF(CI129&lt;=11,"Atinge","Não atinge"),"erro")),"")))</f>
        <v>#REF!</v>
      </c>
      <c r="CK129" s="68"/>
      <c r="CL129" s="68"/>
      <c r="CM129" s="68"/>
      <c r="CN129" s="68"/>
      <c r="CO129" s="68"/>
      <c r="CP129" s="68"/>
      <c r="CQ129" s="68"/>
      <c r="CR129" s="9">
        <f t="shared" si="12"/>
        <v>0</v>
      </c>
      <c r="CS129" s="68"/>
      <c r="CT129" s="9" t="str">
        <f t="shared" si="13"/>
        <v>Não atinge</v>
      </c>
      <c r="CU129" s="69"/>
      <c r="CV129" s="9" t="str">
        <f t="shared" si="14"/>
        <v>Atinge</v>
      </c>
      <c r="CW129" s="115"/>
      <c r="CX129" s="70"/>
      <c r="CY129" s="70"/>
      <c r="CZ129" s="35">
        <f t="shared" si="15"/>
        <v>0</v>
      </c>
      <c r="DA129" s="58"/>
      <c r="DB129" s="68"/>
      <c r="DC129" s="10" t="e">
        <f>IF(AND(#REF!&lt;=64,#REF!&gt;=60),IF(#REF!="M",IF(DB129&gt;=14,"Atinge","Não atinge"),IF(#REF!="F",IF(DB129&gt;=12,"Atinge","Não atinge"),"erro")),IF(AND(#REF!&lt;=69,#REF!&gt;=65),IF(#REF!="M",IF(DB129&gt;=12,"Atinge","Não atinge"),IF(#REF!="F",IF(DB129&gt;=11,"Atinge","Não atinge"),"erro")),IF(AND(#REF!&lt;=74,#REF!&gt;=70),IF(#REF!="M",IF(DB129&gt;=12,"Atinge","Não atinge"),IF(#REF!="F",IF(DB129&gt;=10,"Atinge","Não atinge"),"erro")),IF(AND(#REF!&lt;=79,#REF!&gt;=75),IF(#REF!="M",IF(DB129&gt;=11,"Atinge","Não atinge"),IF(#REF!="F",IF(DB129&gt;=10,"Atinge","Não atinge"),"erro")),IF(AND(#REF!&lt;=84,#REF!&gt;=80),IF(#REF!="M",IF(DB129&gt;=10,"Atinge","Não atinge"),IF(#REF!="F",IF(DB129&gt;=9,"Atinge","Não atinge"),"erro")),IF(AND(#REF!&lt;=89,#REF!&gt;=85),IF(#REF!="M",IF(DB129&gt;=8,"Atinge","Não atinge"),IF(#REF!="F",IF(DB129&gt;=8,"Atinge","Não atinge"),"erro")),IF(#REF!&gt;=90,IF(#REF!="M",IF(DB129&gt;=7,"Atinge","Não atinge"),IF(#REF!="F",IF(DB129&gt;=4,"Atinge","Não atinge"),"erro")),IF(AND(#REF!&lt;70,#REF!&gt;64),IF(#REF!="M",IF(DB129&lt;14,"Atinge","Não atinge"),IF(#REF!="F",IF(DB129&lt;12,"Atinge","Não atinge"),"erro")),""))))))))</f>
        <v>#REF!</v>
      </c>
      <c r="DD129" s="68"/>
      <c r="DE129" s="10" t="e">
        <f>IF(AND(#REF!&lt;=69,#REF!&gt;=60),IF(#REF!="M",IF(DD129&lt;=8,"Atinge","Não atinge"),IF(#REF!="F",IF(DD129&lt;=8,"Atinge","Não atinge"),"erro")),IF(AND(#REF!&lt;=79,#REF!&gt;=70),IF(#REF!="M",IF(DD129&lt;=9,"Atinge","Não atinge"),IF(#REF!="F",IF(DD129&lt;=9,"Atinge","Não atinge"),"erro")),IF(#REF!&gt;=80,IF(#REF!="M",IF(DD129&lt;=10,"Atinge","Não atinge"),IF(#REF!="F",IF(DD129&lt;=11,"Atinge","Não atinge"),"erro")),"")))</f>
        <v>#REF!</v>
      </c>
      <c r="DF129" s="68"/>
      <c r="DG129" s="68"/>
      <c r="DH129" s="68"/>
      <c r="DI129" s="68"/>
      <c r="DJ129" s="68"/>
      <c r="DK129" s="68"/>
      <c r="DL129" s="68"/>
      <c r="DM129" s="9">
        <f t="shared" si="16"/>
        <v>0</v>
      </c>
      <c r="DN129" s="9" t="str">
        <f t="shared" si="19"/>
        <v>Não Atinge</v>
      </c>
      <c r="DO129" s="68"/>
      <c r="DP129" s="9" t="str">
        <f t="shared" si="17"/>
        <v>Não atinge</v>
      </c>
      <c r="DQ129" s="69"/>
      <c r="DR129" s="9" t="str">
        <f t="shared" si="18"/>
        <v>Atinge</v>
      </c>
      <c r="DS129" s="115"/>
      <c r="DT129" s="58"/>
      <c r="DU129" s="59"/>
      <c r="DV129" s="59"/>
      <c r="DW129" s="67"/>
      <c r="DX129" s="67"/>
      <c r="DY129" s="59"/>
      <c r="DZ129" s="67"/>
      <c r="EA129" s="59"/>
      <c r="EB129" s="59"/>
      <c r="EC129" s="59"/>
      <c r="ED129" s="59"/>
      <c r="EE129" s="59"/>
      <c r="EF129" s="67"/>
    </row>
    <row r="130" spans="1:136" s="5" customFormat="1" ht="24.95" customHeight="1">
      <c r="A130" s="9">
        <v>127</v>
      </c>
      <c r="B130" s="73" t="str">
        <f>'DADOS PESSOAIS'!B130</f>
        <v>(código)</v>
      </c>
      <c r="C130" s="58"/>
      <c r="D130" s="65"/>
      <c r="E130" s="65"/>
      <c r="F130" s="64"/>
      <c r="G130" s="59"/>
      <c r="H130" s="59"/>
      <c r="I130" s="67"/>
      <c r="J130" s="67"/>
      <c r="K130" s="59"/>
      <c r="L130" s="67"/>
      <c r="M130" s="59"/>
      <c r="N130" s="59"/>
      <c r="O130" s="59"/>
      <c r="P130" s="59"/>
      <c r="Q130" s="59"/>
      <c r="R130" s="67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67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9">
        <f t="shared" si="11"/>
        <v>0</v>
      </c>
      <c r="CG130" s="68"/>
      <c r="CH130" s="10" t="e">
        <f>IF(AND(#REF!&lt;=64,#REF!&gt;=60),IF(#REF!="M",IF(CG130&gt;=14,"Atinge","Não atinge"),IF(#REF!="F",IF(CG130&gt;=12,"Atinge","Não atinge"),"erro")),IF(AND(#REF!&lt;=69,#REF!&gt;=65),IF(#REF!="M",IF(CG130&gt;=12,"Atinge","Não atinge"),IF(#REF!="F",IF(CG130&gt;=11,"Atinge","Não atinge"),"erro")),IF(AND(#REF!&lt;=74,#REF!&gt;=70),IF(#REF!="M",IF(CG130&gt;=12,"Atinge","Não atinge"),IF(#REF!="F",IF(CG130&gt;=10,"Atinge","Não atinge"),"erro")),IF(AND(#REF!&lt;=79,#REF!&gt;=75),IF(#REF!="M",IF(CG130&gt;=11,"Atinge","Não atinge"),IF(#REF!="F",IF(CG130&gt;=10,"Atinge","Não atinge"),"erro")),IF(AND(#REF!&lt;=84,#REF!&gt;=80),IF(#REF!="M",IF(CG130&gt;=10,"Atinge","Não atinge"),IF(#REF!="F",IF(CG130&gt;=9,"Atinge","Não atinge"),"erro")),IF(AND(#REF!&lt;=89,#REF!&gt;=85),IF(#REF!="M",IF(CG130&gt;=8,"Atinge","Não atinge"),IF(#REF!="F",IF(CG130&gt;=8,"Atinge","Não atinge"),"erro")),IF(#REF!&gt;=90,IF(#REF!="M",IF(CG130&gt;=7,"Atinge","Não atinge"),IF(#REF!="F",IF(CG130&gt;=4,"Atinge","Não atinge"),"erro")),IF(AND(#REF!&lt;70,#REF!&gt;64),IF(#REF!="M",IF(CG130&lt;14,"Atinge","Não atinge"),IF(#REF!="F",IF(CG130&lt;12,"Atinge","Não atinge"),"erro")),""))))))))</f>
        <v>#REF!</v>
      </c>
      <c r="CI130" s="68"/>
      <c r="CJ130" s="10" t="e">
        <f>IF(AND(#REF!&lt;=69,#REF!&gt;=60),IF(#REF!="M",IF(CI130&lt;=8,"Atinge","Não atinge"),IF(#REF!="F",IF(CI130&lt;=8,"Atinge","Não atinge"),"erro")),IF(AND(#REF!&lt;=79,#REF!&gt;=70),IF(#REF!="M",IF(CI130&lt;=9,"Atinge","Não atinge"),IF(#REF!="F",IF(CI130&lt;=9,"Atinge","Não atinge"),"erro")),IF(#REF!&gt;=80,IF(#REF!="M",IF(CI130&lt;=10,"Atinge","Não atinge"),IF(#REF!="F",IF(CI130&lt;=11,"Atinge","Não atinge"),"erro")),"")))</f>
        <v>#REF!</v>
      </c>
      <c r="CK130" s="68"/>
      <c r="CL130" s="68"/>
      <c r="CM130" s="68"/>
      <c r="CN130" s="68"/>
      <c r="CO130" s="68"/>
      <c r="CP130" s="68"/>
      <c r="CQ130" s="68"/>
      <c r="CR130" s="9">
        <f t="shared" si="12"/>
        <v>0</v>
      </c>
      <c r="CS130" s="68"/>
      <c r="CT130" s="9" t="str">
        <f t="shared" si="13"/>
        <v>Não atinge</v>
      </c>
      <c r="CU130" s="69"/>
      <c r="CV130" s="9" t="str">
        <f t="shared" si="14"/>
        <v>Atinge</v>
      </c>
      <c r="CW130" s="115"/>
      <c r="CX130" s="70"/>
      <c r="CY130" s="70"/>
      <c r="CZ130" s="35">
        <f t="shared" si="15"/>
        <v>0</v>
      </c>
      <c r="DA130" s="58"/>
      <c r="DB130" s="68"/>
      <c r="DC130" s="10" t="e">
        <f>IF(AND(#REF!&lt;=64,#REF!&gt;=60),IF(#REF!="M",IF(DB130&gt;=14,"Atinge","Não atinge"),IF(#REF!="F",IF(DB130&gt;=12,"Atinge","Não atinge"),"erro")),IF(AND(#REF!&lt;=69,#REF!&gt;=65),IF(#REF!="M",IF(DB130&gt;=12,"Atinge","Não atinge"),IF(#REF!="F",IF(DB130&gt;=11,"Atinge","Não atinge"),"erro")),IF(AND(#REF!&lt;=74,#REF!&gt;=70),IF(#REF!="M",IF(DB130&gt;=12,"Atinge","Não atinge"),IF(#REF!="F",IF(DB130&gt;=10,"Atinge","Não atinge"),"erro")),IF(AND(#REF!&lt;=79,#REF!&gt;=75),IF(#REF!="M",IF(DB130&gt;=11,"Atinge","Não atinge"),IF(#REF!="F",IF(DB130&gt;=10,"Atinge","Não atinge"),"erro")),IF(AND(#REF!&lt;=84,#REF!&gt;=80),IF(#REF!="M",IF(DB130&gt;=10,"Atinge","Não atinge"),IF(#REF!="F",IF(DB130&gt;=9,"Atinge","Não atinge"),"erro")),IF(AND(#REF!&lt;=89,#REF!&gt;=85),IF(#REF!="M",IF(DB130&gt;=8,"Atinge","Não atinge"),IF(#REF!="F",IF(DB130&gt;=8,"Atinge","Não atinge"),"erro")),IF(#REF!&gt;=90,IF(#REF!="M",IF(DB130&gt;=7,"Atinge","Não atinge"),IF(#REF!="F",IF(DB130&gt;=4,"Atinge","Não atinge"),"erro")),IF(AND(#REF!&lt;70,#REF!&gt;64),IF(#REF!="M",IF(DB130&lt;14,"Atinge","Não atinge"),IF(#REF!="F",IF(DB130&lt;12,"Atinge","Não atinge"),"erro")),""))))))))</f>
        <v>#REF!</v>
      </c>
      <c r="DD130" s="68"/>
      <c r="DE130" s="10" t="e">
        <f>IF(AND(#REF!&lt;=69,#REF!&gt;=60),IF(#REF!="M",IF(DD130&lt;=8,"Atinge","Não atinge"),IF(#REF!="F",IF(DD130&lt;=8,"Atinge","Não atinge"),"erro")),IF(AND(#REF!&lt;=79,#REF!&gt;=70),IF(#REF!="M",IF(DD130&lt;=9,"Atinge","Não atinge"),IF(#REF!="F",IF(DD130&lt;=9,"Atinge","Não atinge"),"erro")),IF(#REF!&gt;=80,IF(#REF!="M",IF(DD130&lt;=10,"Atinge","Não atinge"),IF(#REF!="F",IF(DD130&lt;=11,"Atinge","Não atinge"),"erro")),"")))</f>
        <v>#REF!</v>
      </c>
      <c r="DF130" s="68"/>
      <c r="DG130" s="68"/>
      <c r="DH130" s="68"/>
      <c r="DI130" s="68"/>
      <c r="DJ130" s="68"/>
      <c r="DK130" s="68"/>
      <c r="DL130" s="68"/>
      <c r="DM130" s="9">
        <f t="shared" si="16"/>
        <v>0</v>
      </c>
      <c r="DN130" s="9" t="str">
        <f t="shared" si="19"/>
        <v>Não Atinge</v>
      </c>
      <c r="DO130" s="68"/>
      <c r="DP130" s="9" t="str">
        <f t="shared" si="17"/>
        <v>Não atinge</v>
      </c>
      <c r="DQ130" s="69"/>
      <c r="DR130" s="9" t="str">
        <f t="shared" si="18"/>
        <v>Atinge</v>
      </c>
      <c r="DS130" s="115"/>
      <c r="DT130" s="58"/>
      <c r="DU130" s="59"/>
      <c r="DV130" s="59"/>
      <c r="DW130" s="67"/>
      <c r="DX130" s="67"/>
      <c r="DY130" s="59"/>
      <c r="DZ130" s="67"/>
      <c r="EA130" s="59"/>
      <c r="EB130" s="59"/>
      <c r="EC130" s="59"/>
      <c r="ED130" s="59"/>
      <c r="EE130" s="59"/>
      <c r="EF130" s="67"/>
    </row>
    <row r="131" spans="1:136" s="5" customFormat="1" ht="24.95" customHeight="1">
      <c r="A131" s="9">
        <v>128</v>
      </c>
      <c r="B131" s="73" t="str">
        <f>'DADOS PESSOAIS'!B131</f>
        <v>(código)</v>
      </c>
      <c r="C131" s="58"/>
      <c r="D131" s="65"/>
      <c r="E131" s="65"/>
      <c r="F131" s="64"/>
      <c r="G131" s="59"/>
      <c r="H131" s="59"/>
      <c r="I131" s="67"/>
      <c r="J131" s="67"/>
      <c r="K131" s="59"/>
      <c r="L131" s="67"/>
      <c r="M131" s="59"/>
      <c r="N131" s="59"/>
      <c r="O131" s="59"/>
      <c r="P131" s="59"/>
      <c r="Q131" s="59"/>
      <c r="R131" s="67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67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9">
        <f t="shared" si="11"/>
        <v>0</v>
      </c>
      <c r="CG131" s="68"/>
      <c r="CH131" s="10" t="e">
        <f>IF(AND(#REF!&lt;=64,#REF!&gt;=60),IF(#REF!="M",IF(CG131&gt;=14,"Atinge","Não atinge"),IF(#REF!="F",IF(CG131&gt;=12,"Atinge","Não atinge"),"erro")),IF(AND(#REF!&lt;=69,#REF!&gt;=65),IF(#REF!="M",IF(CG131&gt;=12,"Atinge","Não atinge"),IF(#REF!="F",IF(CG131&gt;=11,"Atinge","Não atinge"),"erro")),IF(AND(#REF!&lt;=74,#REF!&gt;=70),IF(#REF!="M",IF(CG131&gt;=12,"Atinge","Não atinge"),IF(#REF!="F",IF(CG131&gt;=10,"Atinge","Não atinge"),"erro")),IF(AND(#REF!&lt;=79,#REF!&gt;=75),IF(#REF!="M",IF(CG131&gt;=11,"Atinge","Não atinge"),IF(#REF!="F",IF(CG131&gt;=10,"Atinge","Não atinge"),"erro")),IF(AND(#REF!&lt;=84,#REF!&gt;=80),IF(#REF!="M",IF(CG131&gt;=10,"Atinge","Não atinge"),IF(#REF!="F",IF(CG131&gt;=9,"Atinge","Não atinge"),"erro")),IF(AND(#REF!&lt;=89,#REF!&gt;=85),IF(#REF!="M",IF(CG131&gt;=8,"Atinge","Não atinge"),IF(#REF!="F",IF(CG131&gt;=8,"Atinge","Não atinge"),"erro")),IF(#REF!&gt;=90,IF(#REF!="M",IF(CG131&gt;=7,"Atinge","Não atinge"),IF(#REF!="F",IF(CG131&gt;=4,"Atinge","Não atinge"),"erro")),IF(AND(#REF!&lt;70,#REF!&gt;64),IF(#REF!="M",IF(CG131&lt;14,"Atinge","Não atinge"),IF(#REF!="F",IF(CG131&lt;12,"Atinge","Não atinge"),"erro")),""))))))))</f>
        <v>#REF!</v>
      </c>
      <c r="CI131" s="68"/>
      <c r="CJ131" s="10" t="e">
        <f>IF(AND(#REF!&lt;=69,#REF!&gt;=60),IF(#REF!="M",IF(CI131&lt;=8,"Atinge","Não atinge"),IF(#REF!="F",IF(CI131&lt;=8,"Atinge","Não atinge"),"erro")),IF(AND(#REF!&lt;=79,#REF!&gt;=70),IF(#REF!="M",IF(CI131&lt;=9,"Atinge","Não atinge"),IF(#REF!="F",IF(CI131&lt;=9,"Atinge","Não atinge"),"erro")),IF(#REF!&gt;=80,IF(#REF!="M",IF(CI131&lt;=10,"Atinge","Não atinge"),IF(#REF!="F",IF(CI131&lt;=11,"Atinge","Não atinge"),"erro")),"")))</f>
        <v>#REF!</v>
      </c>
      <c r="CK131" s="68"/>
      <c r="CL131" s="68"/>
      <c r="CM131" s="68"/>
      <c r="CN131" s="68"/>
      <c r="CO131" s="68"/>
      <c r="CP131" s="68"/>
      <c r="CQ131" s="68"/>
      <c r="CR131" s="9">
        <f t="shared" si="12"/>
        <v>0</v>
      </c>
      <c r="CS131" s="68"/>
      <c r="CT131" s="9" t="str">
        <f t="shared" si="13"/>
        <v>Não atinge</v>
      </c>
      <c r="CU131" s="69"/>
      <c r="CV131" s="9" t="str">
        <f t="shared" si="14"/>
        <v>Atinge</v>
      </c>
      <c r="CW131" s="115"/>
      <c r="CX131" s="70"/>
      <c r="CY131" s="70"/>
      <c r="CZ131" s="35">
        <f t="shared" si="15"/>
        <v>0</v>
      </c>
      <c r="DA131" s="58"/>
      <c r="DB131" s="68"/>
      <c r="DC131" s="10" t="e">
        <f>IF(AND(#REF!&lt;=64,#REF!&gt;=60),IF(#REF!="M",IF(DB131&gt;=14,"Atinge","Não atinge"),IF(#REF!="F",IF(DB131&gt;=12,"Atinge","Não atinge"),"erro")),IF(AND(#REF!&lt;=69,#REF!&gt;=65),IF(#REF!="M",IF(DB131&gt;=12,"Atinge","Não atinge"),IF(#REF!="F",IF(DB131&gt;=11,"Atinge","Não atinge"),"erro")),IF(AND(#REF!&lt;=74,#REF!&gt;=70),IF(#REF!="M",IF(DB131&gt;=12,"Atinge","Não atinge"),IF(#REF!="F",IF(DB131&gt;=10,"Atinge","Não atinge"),"erro")),IF(AND(#REF!&lt;=79,#REF!&gt;=75),IF(#REF!="M",IF(DB131&gt;=11,"Atinge","Não atinge"),IF(#REF!="F",IF(DB131&gt;=10,"Atinge","Não atinge"),"erro")),IF(AND(#REF!&lt;=84,#REF!&gt;=80),IF(#REF!="M",IF(DB131&gt;=10,"Atinge","Não atinge"),IF(#REF!="F",IF(DB131&gt;=9,"Atinge","Não atinge"),"erro")),IF(AND(#REF!&lt;=89,#REF!&gt;=85),IF(#REF!="M",IF(DB131&gt;=8,"Atinge","Não atinge"),IF(#REF!="F",IF(DB131&gt;=8,"Atinge","Não atinge"),"erro")),IF(#REF!&gt;=90,IF(#REF!="M",IF(DB131&gt;=7,"Atinge","Não atinge"),IF(#REF!="F",IF(DB131&gt;=4,"Atinge","Não atinge"),"erro")),IF(AND(#REF!&lt;70,#REF!&gt;64),IF(#REF!="M",IF(DB131&lt;14,"Atinge","Não atinge"),IF(#REF!="F",IF(DB131&lt;12,"Atinge","Não atinge"),"erro")),""))))))))</f>
        <v>#REF!</v>
      </c>
      <c r="DD131" s="68"/>
      <c r="DE131" s="10" t="e">
        <f>IF(AND(#REF!&lt;=69,#REF!&gt;=60),IF(#REF!="M",IF(DD131&lt;=8,"Atinge","Não atinge"),IF(#REF!="F",IF(DD131&lt;=8,"Atinge","Não atinge"),"erro")),IF(AND(#REF!&lt;=79,#REF!&gt;=70),IF(#REF!="M",IF(DD131&lt;=9,"Atinge","Não atinge"),IF(#REF!="F",IF(DD131&lt;=9,"Atinge","Não atinge"),"erro")),IF(#REF!&gt;=80,IF(#REF!="M",IF(DD131&lt;=10,"Atinge","Não atinge"),IF(#REF!="F",IF(DD131&lt;=11,"Atinge","Não atinge"),"erro")),"")))</f>
        <v>#REF!</v>
      </c>
      <c r="DF131" s="68"/>
      <c r="DG131" s="68"/>
      <c r="DH131" s="68"/>
      <c r="DI131" s="68"/>
      <c r="DJ131" s="68"/>
      <c r="DK131" s="68"/>
      <c r="DL131" s="68"/>
      <c r="DM131" s="9">
        <f t="shared" si="16"/>
        <v>0</v>
      </c>
      <c r="DN131" s="9" t="str">
        <f t="shared" si="19"/>
        <v>Não Atinge</v>
      </c>
      <c r="DO131" s="68"/>
      <c r="DP131" s="9" t="str">
        <f t="shared" si="17"/>
        <v>Não atinge</v>
      </c>
      <c r="DQ131" s="69"/>
      <c r="DR131" s="9" t="str">
        <f t="shared" si="18"/>
        <v>Atinge</v>
      </c>
      <c r="DS131" s="115"/>
      <c r="DT131" s="58"/>
      <c r="DU131" s="59"/>
      <c r="DV131" s="59"/>
      <c r="DW131" s="67"/>
      <c r="DX131" s="67"/>
      <c r="DY131" s="59"/>
      <c r="DZ131" s="67"/>
      <c r="EA131" s="59"/>
      <c r="EB131" s="59"/>
      <c r="EC131" s="59"/>
      <c r="ED131" s="59"/>
      <c r="EE131" s="59"/>
      <c r="EF131" s="67"/>
    </row>
    <row r="132" spans="1:136" s="5" customFormat="1" ht="24.95" customHeight="1">
      <c r="A132" s="9">
        <v>129</v>
      </c>
      <c r="B132" s="73" t="str">
        <f>'DADOS PESSOAIS'!B132</f>
        <v>(código)</v>
      </c>
      <c r="C132" s="58"/>
      <c r="D132" s="65"/>
      <c r="E132" s="65"/>
      <c r="F132" s="64"/>
      <c r="G132" s="59"/>
      <c r="H132" s="59"/>
      <c r="I132" s="67"/>
      <c r="J132" s="67"/>
      <c r="K132" s="59"/>
      <c r="L132" s="67"/>
      <c r="M132" s="59"/>
      <c r="N132" s="59"/>
      <c r="O132" s="59"/>
      <c r="P132" s="59"/>
      <c r="Q132" s="59"/>
      <c r="R132" s="67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67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9">
        <f t="shared" si="11"/>
        <v>0</v>
      </c>
      <c r="CG132" s="68"/>
      <c r="CH132" s="10" t="e">
        <f>IF(AND(#REF!&lt;=64,#REF!&gt;=60),IF(#REF!="M",IF(CG132&gt;=14,"Atinge","Não atinge"),IF(#REF!="F",IF(CG132&gt;=12,"Atinge","Não atinge"),"erro")),IF(AND(#REF!&lt;=69,#REF!&gt;=65),IF(#REF!="M",IF(CG132&gt;=12,"Atinge","Não atinge"),IF(#REF!="F",IF(CG132&gt;=11,"Atinge","Não atinge"),"erro")),IF(AND(#REF!&lt;=74,#REF!&gt;=70),IF(#REF!="M",IF(CG132&gt;=12,"Atinge","Não atinge"),IF(#REF!="F",IF(CG132&gt;=10,"Atinge","Não atinge"),"erro")),IF(AND(#REF!&lt;=79,#REF!&gt;=75),IF(#REF!="M",IF(CG132&gt;=11,"Atinge","Não atinge"),IF(#REF!="F",IF(CG132&gt;=10,"Atinge","Não atinge"),"erro")),IF(AND(#REF!&lt;=84,#REF!&gt;=80),IF(#REF!="M",IF(CG132&gt;=10,"Atinge","Não atinge"),IF(#REF!="F",IF(CG132&gt;=9,"Atinge","Não atinge"),"erro")),IF(AND(#REF!&lt;=89,#REF!&gt;=85),IF(#REF!="M",IF(CG132&gt;=8,"Atinge","Não atinge"),IF(#REF!="F",IF(CG132&gt;=8,"Atinge","Não atinge"),"erro")),IF(#REF!&gt;=90,IF(#REF!="M",IF(CG132&gt;=7,"Atinge","Não atinge"),IF(#REF!="F",IF(CG132&gt;=4,"Atinge","Não atinge"),"erro")),IF(AND(#REF!&lt;70,#REF!&gt;64),IF(#REF!="M",IF(CG132&lt;14,"Atinge","Não atinge"),IF(#REF!="F",IF(CG132&lt;12,"Atinge","Não atinge"),"erro")),""))))))))</f>
        <v>#REF!</v>
      </c>
      <c r="CI132" s="68"/>
      <c r="CJ132" s="10" t="e">
        <f>IF(AND(#REF!&lt;=69,#REF!&gt;=60),IF(#REF!="M",IF(CI132&lt;=8,"Atinge","Não atinge"),IF(#REF!="F",IF(CI132&lt;=8,"Atinge","Não atinge"),"erro")),IF(AND(#REF!&lt;=79,#REF!&gt;=70),IF(#REF!="M",IF(CI132&lt;=9,"Atinge","Não atinge"),IF(#REF!="F",IF(CI132&lt;=9,"Atinge","Não atinge"),"erro")),IF(#REF!&gt;=80,IF(#REF!="M",IF(CI132&lt;=10,"Atinge","Não atinge"),IF(#REF!="F",IF(CI132&lt;=11,"Atinge","Não atinge"),"erro")),"")))</f>
        <v>#REF!</v>
      </c>
      <c r="CK132" s="68"/>
      <c r="CL132" s="68"/>
      <c r="CM132" s="68"/>
      <c r="CN132" s="68"/>
      <c r="CO132" s="68"/>
      <c r="CP132" s="68"/>
      <c r="CQ132" s="68"/>
      <c r="CR132" s="9">
        <f t="shared" si="12"/>
        <v>0</v>
      </c>
      <c r="CS132" s="68"/>
      <c r="CT132" s="9" t="str">
        <f t="shared" si="13"/>
        <v>Não atinge</v>
      </c>
      <c r="CU132" s="69"/>
      <c r="CV132" s="9" t="str">
        <f t="shared" si="14"/>
        <v>Atinge</v>
      </c>
      <c r="CW132" s="115"/>
      <c r="CX132" s="70"/>
      <c r="CY132" s="70"/>
      <c r="CZ132" s="35">
        <f t="shared" si="15"/>
        <v>0</v>
      </c>
      <c r="DA132" s="58"/>
      <c r="DB132" s="68"/>
      <c r="DC132" s="10" t="e">
        <f>IF(AND(#REF!&lt;=64,#REF!&gt;=60),IF(#REF!="M",IF(DB132&gt;=14,"Atinge","Não atinge"),IF(#REF!="F",IF(DB132&gt;=12,"Atinge","Não atinge"),"erro")),IF(AND(#REF!&lt;=69,#REF!&gt;=65),IF(#REF!="M",IF(DB132&gt;=12,"Atinge","Não atinge"),IF(#REF!="F",IF(DB132&gt;=11,"Atinge","Não atinge"),"erro")),IF(AND(#REF!&lt;=74,#REF!&gt;=70),IF(#REF!="M",IF(DB132&gt;=12,"Atinge","Não atinge"),IF(#REF!="F",IF(DB132&gt;=10,"Atinge","Não atinge"),"erro")),IF(AND(#REF!&lt;=79,#REF!&gt;=75),IF(#REF!="M",IF(DB132&gt;=11,"Atinge","Não atinge"),IF(#REF!="F",IF(DB132&gt;=10,"Atinge","Não atinge"),"erro")),IF(AND(#REF!&lt;=84,#REF!&gt;=80),IF(#REF!="M",IF(DB132&gt;=10,"Atinge","Não atinge"),IF(#REF!="F",IF(DB132&gt;=9,"Atinge","Não atinge"),"erro")),IF(AND(#REF!&lt;=89,#REF!&gt;=85),IF(#REF!="M",IF(DB132&gt;=8,"Atinge","Não atinge"),IF(#REF!="F",IF(DB132&gt;=8,"Atinge","Não atinge"),"erro")),IF(#REF!&gt;=90,IF(#REF!="M",IF(DB132&gt;=7,"Atinge","Não atinge"),IF(#REF!="F",IF(DB132&gt;=4,"Atinge","Não atinge"),"erro")),IF(AND(#REF!&lt;70,#REF!&gt;64),IF(#REF!="M",IF(DB132&lt;14,"Atinge","Não atinge"),IF(#REF!="F",IF(DB132&lt;12,"Atinge","Não atinge"),"erro")),""))))))))</f>
        <v>#REF!</v>
      </c>
      <c r="DD132" s="68"/>
      <c r="DE132" s="10" t="e">
        <f>IF(AND(#REF!&lt;=69,#REF!&gt;=60),IF(#REF!="M",IF(DD132&lt;=8,"Atinge","Não atinge"),IF(#REF!="F",IF(DD132&lt;=8,"Atinge","Não atinge"),"erro")),IF(AND(#REF!&lt;=79,#REF!&gt;=70),IF(#REF!="M",IF(DD132&lt;=9,"Atinge","Não atinge"),IF(#REF!="F",IF(DD132&lt;=9,"Atinge","Não atinge"),"erro")),IF(#REF!&gt;=80,IF(#REF!="M",IF(DD132&lt;=10,"Atinge","Não atinge"),IF(#REF!="F",IF(DD132&lt;=11,"Atinge","Não atinge"),"erro")),"")))</f>
        <v>#REF!</v>
      </c>
      <c r="DF132" s="68"/>
      <c r="DG132" s="68"/>
      <c r="DH132" s="68"/>
      <c r="DI132" s="68"/>
      <c r="DJ132" s="68"/>
      <c r="DK132" s="68"/>
      <c r="DL132" s="68"/>
      <c r="DM132" s="9">
        <f t="shared" si="16"/>
        <v>0</v>
      </c>
      <c r="DN132" s="9" t="str">
        <f t="shared" ref="DN132:DN163" si="20">IF((DM132-CR132)&gt;=1,"Atinge","Não Atinge")</f>
        <v>Não Atinge</v>
      </c>
      <c r="DO132" s="68"/>
      <c r="DP132" s="9" t="str">
        <f t="shared" si="17"/>
        <v>Não atinge</v>
      </c>
      <c r="DQ132" s="69"/>
      <c r="DR132" s="9" t="str">
        <f t="shared" si="18"/>
        <v>Atinge</v>
      </c>
      <c r="DS132" s="115"/>
      <c r="DT132" s="58"/>
      <c r="DU132" s="59"/>
      <c r="DV132" s="59"/>
      <c r="DW132" s="67"/>
      <c r="DX132" s="67"/>
      <c r="DY132" s="59"/>
      <c r="DZ132" s="67"/>
      <c r="EA132" s="59"/>
      <c r="EB132" s="59"/>
      <c r="EC132" s="59"/>
      <c r="ED132" s="59"/>
      <c r="EE132" s="59"/>
      <c r="EF132" s="67"/>
    </row>
    <row r="133" spans="1:136" s="5" customFormat="1" ht="24.95" customHeight="1">
      <c r="A133" s="9">
        <v>130</v>
      </c>
      <c r="B133" s="73" t="str">
        <f>'DADOS PESSOAIS'!B133</f>
        <v>(código)</v>
      </c>
      <c r="C133" s="58"/>
      <c r="D133" s="65"/>
      <c r="E133" s="65"/>
      <c r="F133" s="64"/>
      <c r="G133" s="59"/>
      <c r="H133" s="59"/>
      <c r="I133" s="67"/>
      <c r="J133" s="67"/>
      <c r="K133" s="59"/>
      <c r="L133" s="67"/>
      <c r="M133" s="59"/>
      <c r="N133" s="59"/>
      <c r="O133" s="59"/>
      <c r="P133" s="59"/>
      <c r="Q133" s="59"/>
      <c r="R133" s="67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67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9">
        <f t="shared" ref="CF133:CF196" si="21">SUMIF(AT133:CE133,"1",AT133:CE133)</f>
        <v>0</v>
      </c>
      <c r="CG133" s="68"/>
      <c r="CH133" s="10" t="e">
        <f>IF(AND(#REF!&lt;=64,#REF!&gt;=60),IF(#REF!="M",IF(CG133&gt;=14,"Atinge","Não atinge"),IF(#REF!="F",IF(CG133&gt;=12,"Atinge","Não atinge"),"erro")),IF(AND(#REF!&lt;=69,#REF!&gt;=65),IF(#REF!="M",IF(CG133&gt;=12,"Atinge","Não atinge"),IF(#REF!="F",IF(CG133&gt;=11,"Atinge","Não atinge"),"erro")),IF(AND(#REF!&lt;=74,#REF!&gt;=70),IF(#REF!="M",IF(CG133&gt;=12,"Atinge","Não atinge"),IF(#REF!="F",IF(CG133&gt;=10,"Atinge","Não atinge"),"erro")),IF(AND(#REF!&lt;=79,#REF!&gt;=75),IF(#REF!="M",IF(CG133&gt;=11,"Atinge","Não atinge"),IF(#REF!="F",IF(CG133&gt;=10,"Atinge","Não atinge"),"erro")),IF(AND(#REF!&lt;=84,#REF!&gt;=80),IF(#REF!="M",IF(CG133&gt;=10,"Atinge","Não atinge"),IF(#REF!="F",IF(CG133&gt;=9,"Atinge","Não atinge"),"erro")),IF(AND(#REF!&lt;=89,#REF!&gt;=85),IF(#REF!="M",IF(CG133&gt;=8,"Atinge","Não atinge"),IF(#REF!="F",IF(CG133&gt;=8,"Atinge","Não atinge"),"erro")),IF(#REF!&gt;=90,IF(#REF!="M",IF(CG133&gt;=7,"Atinge","Não atinge"),IF(#REF!="F",IF(CG133&gt;=4,"Atinge","Não atinge"),"erro")),IF(AND(#REF!&lt;70,#REF!&gt;64),IF(#REF!="M",IF(CG133&lt;14,"Atinge","Não atinge"),IF(#REF!="F",IF(CG133&lt;12,"Atinge","Não atinge"),"erro")),""))))))))</f>
        <v>#REF!</v>
      </c>
      <c r="CI133" s="68"/>
      <c r="CJ133" s="10" t="e">
        <f>IF(AND(#REF!&lt;=69,#REF!&gt;=60),IF(#REF!="M",IF(CI133&lt;=8,"Atinge","Não atinge"),IF(#REF!="F",IF(CI133&lt;=8,"Atinge","Não atinge"),"erro")),IF(AND(#REF!&lt;=79,#REF!&gt;=70),IF(#REF!="M",IF(CI133&lt;=9,"Atinge","Não atinge"),IF(#REF!="F",IF(CI133&lt;=9,"Atinge","Não atinge"),"erro")),IF(#REF!&gt;=80,IF(#REF!="M",IF(CI133&lt;=10,"Atinge","Não atinge"),IF(#REF!="F",IF(CI133&lt;=11,"Atinge","Não atinge"),"erro")),"")))</f>
        <v>#REF!</v>
      </c>
      <c r="CK133" s="68"/>
      <c r="CL133" s="68"/>
      <c r="CM133" s="68"/>
      <c r="CN133" s="68"/>
      <c r="CO133" s="68"/>
      <c r="CP133" s="68"/>
      <c r="CQ133" s="68"/>
      <c r="CR133" s="9">
        <f t="shared" ref="CR133:CR196" si="22">COUNTIF(CK133:CQ133,"C")</f>
        <v>0</v>
      </c>
      <c r="CS133" s="68"/>
      <c r="CT133" s="9" t="str">
        <f t="shared" ref="CT133:CT196" si="23">IF(CS133&gt;=10,"Atinge","Não atinge")</f>
        <v>Não atinge</v>
      </c>
      <c r="CU133" s="69"/>
      <c r="CV133" s="9" t="str">
        <f t="shared" ref="CV133:CV196" si="24">IF(CU133&lt;=10,"Atinge","Não atinge")</f>
        <v>Atinge</v>
      </c>
      <c r="CW133" s="115"/>
      <c r="CX133" s="70"/>
      <c r="CY133" s="70"/>
      <c r="CZ133" s="35">
        <f t="shared" ref="CZ133:CZ196" si="25">IF(CY133&lt;&gt;"na",CY133/36,"na")</f>
        <v>0</v>
      </c>
      <c r="DA133" s="58"/>
      <c r="DB133" s="68"/>
      <c r="DC133" s="10" t="e">
        <f>IF(AND(#REF!&lt;=64,#REF!&gt;=60),IF(#REF!="M",IF(DB133&gt;=14,"Atinge","Não atinge"),IF(#REF!="F",IF(DB133&gt;=12,"Atinge","Não atinge"),"erro")),IF(AND(#REF!&lt;=69,#REF!&gt;=65),IF(#REF!="M",IF(DB133&gt;=12,"Atinge","Não atinge"),IF(#REF!="F",IF(DB133&gt;=11,"Atinge","Não atinge"),"erro")),IF(AND(#REF!&lt;=74,#REF!&gt;=70),IF(#REF!="M",IF(DB133&gt;=12,"Atinge","Não atinge"),IF(#REF!="F",IF(DB133&gt;=10,"Atinge","Não atinge"),"erro")),IF(AND(#REF!&lt;=79,#REF!&gt;=75),IF(#REF!="M",IF(DB133&gt;=11,"Atinge","Não atinge"),IF(#REF!="F",IF(DB133&gt;=10,"Atinge","Não atinge"),"erro")),IF(AND(#REF!&lt;=84,#REF!&gt;=80),IF(#REF!="M",IF(DB133&gt;=10,"Atinge","Não atinge"),IF(#REF!="F",IF(DB133&gt;=9,"Atinge","Não atinge"),"erro")),IF(AND(#REF!&lt;=89,#REF!&gt;=85),IF(#REF!="M",IF(DB133&gt;=8,"Atinge","Não atinge"),IF(#REF!="F",IF(DB133&gt;=8,"Atinge","Não atinge"),"erro")),IF(#REF!&gt;=90,IF(#REF!="M",IF(DB133&gt;=7,"Atinge","Não atinge"),IF(#REF!="F",IF(DB133&gt;=4,"Atinge","Não atinge"),"erro")),IF(AND(#REF!&lt;70,#REF!&gt;64),IF(#REF!="M",IF(DB133&lt;14,"Atinge","Não atinge"),IF(#REF!="F",IF(DB133&lt;12,"Atinge","Não atinge"),"erro")),""))))))))</f>
        <v>#REF!</v>
      </c>
      <c r="DD133" s="68"/>
      <c r="DE133" s="10" t="e">
        <f>IF(AND(#REF!&lt;=69,#REF!&gt;=60),IF(#REF!="M",IF(DD133&lt;=8,"Atinge","Não atinge"),IF(#REF!="F",IF(DD133&lt;=8,"Atinge","Não atinge"),"erro")),IF(AND(#REF!&lt;=79,#REF!&gt;=70),IF(#REF!="M",IF(DD133&lt;=9,"Atinge","Não atinge"),IF(#REF!="F",IF(DD133&lt;=9,"Atinge","Não atinge"),"erro")),IF(#REF!&gt;=80,IF(#REF!="M",IF(DD133&lt;=10,"Atinge","Não atinge"),IF(#REF!="F",IF(DD133&lt;=11,"Atinge","Não atinge"),"erro")),"")))</f>
        <v>#REF!</v>
      </c>
      <c r="DF133" s="68"/>
      <c r="DG133" s="68"/>
      <c r="DH133" s="68"/>
      <c r="DI133" s="68"/>
      <c r="DJ133" s="68"/>
      <c r="DK133" s="68"/>
      <c r="DL133" s="68"/>
      <c r="DM133" s="9">
        <f t="shared" ref="DM133:DM196" si="26">COUNTIF(DF133:DL133,"C")</f>
        <v>0</v>
      </c>
      <c r="DN133" s="9" t="str">
        <f t="shared" si="20"/>
        <v>Não Atinge</v>
      </c>
      <c r="DO133" s="68"/>
      <c r="DP133" s="9" t="str">
        <f t="shared" ref="DP133:DP196" si="27">IF(DO133&gt;=10,"Atinge","Não atinge")</f>
        <v>Não atinge</v>
      </c>
      <c r="DQ133" s="69"/>
      <c r="DR133" s="9" t="str">
        <f t="shared" ref="DR133:DR196" si="28">IF(DQ133&lt;=10,"Atinge","Não atinge")</f>
        <v>Atinge</v>
      </c>
      <c r="DS133" s="115"/>
      <c r="DT133" s="58"/>
      <c r="DU133" s="59"/>
      <c r="DV133" s="59"/>
      <c r="DW133" s="67"/>
      <c r="DX133" s="67"/>
      <c r="DY133" s="59"/>
      <c r="DZ133" s="67"/>
      <c r="EA133" s="59"/>
      <c r="EB133" s="59"/>
      <c r="EC133" s="59"/>
      <c r="ED133" s="59"/>
      <c r="EE133" s="59"/>
      <c r="EF133" s="67"/>
    </row>
    <row r="134" spans="1:136" s="5" customFormat="1" ht="24.95" customHeight="1">
      <c r="A134" s="9">
        <v>131</v>
      </c>
      <c r="B134" s="73" t="str">
        <f>'DADOS PESSOAIS'!B134</f>
        <v>(código)</v>
      </c>
      <c r="C134" s="58"/>
      <c r="D134" s="65"/>
      <c r="E134" s="65"/>
      <c r="F134" s="64"/>
      <c r="G134" s="59"/>
      <c r="H134" s="59"/>
      <c r="I134" s="67"/>
      <c r="J134" s="67"/>
      <c r="K134" s="59"/>
      <c r="L134" s="67"/>
      <c r="M134" s="59"/>
      <c r="N134" s="59"/>
      <c r="O134" s="59"/>
      <c r="P134" s="59"/>
      <c r="Q134" s="59"/>
      <c r="R134" s="67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67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9">
        <f t="shared" si="21"/>
        <v>0</v>
      </c>
      <c r="CG134" s="68"/>
      <c r="CH134" s="10" t="e">
        <f>IF(AND(#REF!&lt;=64,#REF!&gt;=60),IF(#REF!="M",IF(CG134&gt;=14,"Atinge","Não atinge"),IF(#REF!="F",IF(CG134&gt;=12,"Atinge","Não atinge"),"erro")),IF(AND(#REF!&lt;=69,#REF!&gt;=65),IF(#REF!="M",IF(CG134&gt;=12,"Atinge","Não atinge"),IF(#REF!="F",IF(CG134&gt;=11,"Atinge","Não atinge"),"erro")),IF(AND(#REF!&lt;=74,#REF!&gt;=70),IF(#REF!="M",IF(CG134&gt;=12,"Atinge","Não atinge"),IF(#REF!="F",IF(CG134&gt;=10,"Atinge","Não atinge"),"erro")),IF(AND(#REF!&lt;=79,#REF!&gt;=75),IF(#REF!="M",IF(CG134&gt;=11,"Atinge","Não atinge"),IF(#REF!="F",IF(CG134&gt;=10,"Atinge","Não atinge"),"erro")),IF(AND(#REF!&lt;=84,#REF!&gt;=80),IF(#REF!="M",IF(CG134&gt;=10,"Atinge","Não atinge"),IF(#REF!="F",IF(CG134&gt;=9,"Atinge","Não atinge"),"erro")),IF(AND(#REF!&lt;=89,#REF!&gt;=85),IF(#REF!="M",IF(CG134&gt;=8,"Atinge","Não atinge"),IF(#REF!="F",IF(CG134&gt;=8,"Atinge","Não atinge"),"erro")),IF(#REF!&gt;=90,IF(#REF!="M",IF(CG134&gt;=7,"Atinge","Não atinge"),IF(#REF!="F",IF(CG134&gt;=4,"Atinge","Não atinge"),"erro")),IF(AND(#REF!&lt;70,#REF!&gt;64),IF(#REF!="M",IF(CG134&lt;14,"Atinge","Não atinge"),IF(#REF!="F",IF(CG134&lt;12,"Atinge","Não atinge"),"erro")),""))))))))</f>
        <v>#REF!</v>
      </c>
      <c r="CI134" s="68"/>
      <c r="CJ134" s="10" t="e">
        <f>IF(AND(#REF!&lt;=69,#REF!&gt;=60),IF(#REF!="M",IF(CI134&lt;=8,"Atinge","Não atinge"),IF(#REF!="F",IF(CI134&lt;=8,"Atinge","Não atinge"),"erro")),IF(AND(#REF!&lt;=79,#REF!&gt;=70),IF(#REF!="M",IF(CI134&lt;=9,"Atinge","Não atinge"),IF(#REF!="F",IF(CI134&lt;=9,"Atinge","Não atinge"),"erro")),IF(#REF!&gt;=80,IF(#REF!="M",IF(CI134&lt;=10,"Atinge","Não atinge"),IF(#REF!="F",IF(CI134&lt;=11,"Atinge","Não atinge"),"erro")),"")))</f>
        <v>#REF!</v>
      </c>
      <c r="CK134" s="68"/>
      <c r="CL134" s="68"/>
      <c r="CM134" s="68"/>
      <c r="CN134" s="68"/>
      <c r="CO134" s="68"/>
      <c r="CP134" s="68"/>
      <c r="CQ134" s="68"/>
      <c r="CR134" s="9">
        <f t="shared" si="22"/>
        <v>0</v>
      </c>
      <c r="CS134" s="68"/>
      <c r="CT134" s="9" t="str">
        <f t="shared" si="23"/>
        <v>Não atinge</v>
      </c>
      <c r="CU134" s="69"/>
      <c r="CV134" s="9" t="str">
        <f t="shared" si="24"/>
        <v>Atinge</v>
      </c>
      <c r="CW134" s="115"/>
      <c r="CX134" s="70"/>
      <c r="CY134" s="70"/>
      <c r="CZ134" s="35">
        <f t="shared" si="25"/>
        <v>0</v>
      </c>
      <c r="DA134" s="58"/>
      <c r="DB134" s="68"/>
      <c r="DC134" s="10" t="e">
        <f>IF(AND(#REF!&lt;=64,#REF!&gt;=60),IF(#REF!="M",IF(DB134&gt;=14,"Atinge","Não atinge"),IF(#REF!="F",IF(DB134&gt;=12,"Atinge","Não atinge"),"erro")),IF(AND(#REF!&lt;=69,#REF!&gt;=65),IF(#REF!="M",IF(DB134&gt;=12,"Atinge","Não atinge"),IF(#REF!="F",IF(DB134&gt;=11,"Atinge","Não atinge"),"erro")),IF(AND(#REF!&lt;=74,#REF!&gt;=70),IF(#REF!="M",IF(DB134&gt;=12,"Atinge","Não atinge"),IF(#REF!="F",IF(DB134&gt;=10,"Atinge","Não atinge"),"erro")),IF(AND(#REF!&lt;=79,#REF!&gt;=75),IF(#REF!="M",IF(DB134&gt;=11,"Atinge","Não atinge"),IF(#REF!="F",IF(DB134&gt;=10,"Atinge","Não atinge"),"erro")),IF(AND(#REF!&lt;=84,#REF!&gt;=80),IF(#REF!="M",IF(DB134&gt;=10,"Atinge","Não atinge"),IF(#REF!="F",IF(DB134&gt;=9,"Atinge","Não atinge"),"erro")),IF(AND(#REF!&lt;=89,#REF!&gt;=85),IF(#REF!="M",IF(DB134&gt;=8,"Atinge","Não atinge"),IF(#REF!="F",IF(DB134&gt;=8,"Atinge","Não atinge"),"erro")),IF(#REF!&gt;=90,IF(#REF!="M",IF(DB134&gt;=7,"Atinge","Não atinge"),IF(#REF!="F",IF(DB134&gt;=4,"Atinge","Não atinge"),"erro")),IF(AND(#REF!&lt;70,#REF!&gt;64),IF(#REF!="M",IF(DB134&lt;14,"Atinge","Não atinge"),IF(#REF!="F",IF(DB134&lt;12,"Atinge","Não atinge"),"erro")),""))))))))</f>
        <v>#REF!</v>
      </c>
      <c r="DD134" s="68"/>
      <c r="DE134" s="10" t="e">
        <f>IF(AND(#REF!&lt;=69,#REF!&gt;=60),IF(#REF!="M",IF(DD134&lt;=8,"Atinge","Não atinge"),IF(#REF!="F",IF(DD134&lt;=8,"Atinge","Não atinge"),"erro")),IF(AND(#REF!&lt;=79,#REF!&gt;=70),IF(#REF!="M",IF(DD134&lt;=9,"Atinge","Não atinge"),IF(#REF!="F",IF(DD134&lt;=9,"Atinge","Não atinge"),"erro")),IF(#REF!&gt;=80,IF(#REF!="M",IF(DD134&lt;=10,"Atinge","Não atinge"),IF(#REF!="F",IF(DD134&lt;=11,"Atinge","Não atinge"),"erro")),"")))</f>
        <v>#REF!</v>
      </c>
      <c r="DF134" s="68"/>
      <c r="DG134" s="68"/>
      <c r="DH134" s="68"/>
      <c r="DI134" s="68"/>
      <c r="DJ134" s="68"/>
      <c r="DK134" s="68"/>
      <c r="DL134" s="68"/>
      <c r="DM134" s="9">
        <f t="shared" si="26"/>
        <v>0</v>
      </c>
      <c r="DN134" s="9" t="str">
        <f t="shared" si="20"/>
        <v>Não Atinge</v>
      </c>
      <c r="DO134" s="68"/>
      <c r="DP134" s="9" t="str">
        <f t="shared" si="27"/>
        <v>Não atinge</v>
      </c>
      <c r="DQ134" s="69"/>
      <c r="DR134" s="9" t="str">
        <f t="shared" si="28"/>
        <v>Atinge</v>
      </c>
      <c r="DS134" s="115"/>
      <c r="DT134" s="58"/>
      <c r="DU134" s="59"/>
      <c r="DV134" s="59"/>
      <c r="DW134" s="67"/>
      <c r="DX134" s="67"/>
      <c r="DY134" s="59"/>
      <c r="DZ134" s="67"/>
      <c r="EA134" s="59"/>
      <c r="EB134" s="59"/>
      <c r="EC134" s="59"/>
      <c r="ED134" s="59"/>
      <c r="EE134" s="59"/>
      <c r="EF134" s="67"/>
    </row>
    <row r="135" spans="1:136" s="5" customFormat="1" ht="24.95" customHeight="1">
      <c r="A135" s="9">
        <v>132</v>
      </c>
      <c r="B135" s="73" t="str">
        <f>'DADOS PESSOAIS'!B135</f>
        <v>(código)</v>
      </c>
      <c r="C135" s="58"/>
      <c r="D135" s="65"/>
      <c r="E135" s="65"/>
      <c r="F135" s="64"/>
      <c r="G135" s="59"/>
      <c r="H135" s="59"/>
      <c r="I135" s="67"/>
      <c r="J135" s="67"/>
      <c r="K135" s="59"/>
      <c r="L135" s="67"/>
      <c r="M135" s="59"/>
      <c r="N135" s="59"/>
      <c r="O135" s="59"/>
      <c r="P135" s="59"/>
      <c r="Q135" s="59"/>
      <c r="R135" s="67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67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9">
        <f t="shared" si="21"/>
        <v>0</v>
      </c>
      <c r="CG135" s="68"/>
      <c r="CH135" s="10" t="e">
        <f>IF(AND(#REF!&lt;=64,#REF!&gt;=60),IF(#REF!="M",IF(CG135&gt;=14,"Atinge","Não atinge"),IF(#REF!="F",IF(CG135&gt;=12,"Atinge","Não atinge"),"erro")),IF(AND(#REF!&lt;=69,#REF!&gt;=65),IF(#REF!="M",IF(CG135&gt;=12,"Atinge","Não atinge"),IF(#REF!="F",IF(CG135&gt;=11,"Atinge","Não atinge"),"erro")),IF(AND(#REF!&lt;=74,#REF!&gt;=70),IF(#REF!="M",IF(CG135&gt;=12,"Atinge","Não atinge"),IF(#REF!="F",IF(CG135&gt;=10,"Atinge","Não atinge"),"erro")),IF(AND(#REF!&lt;=79,#REF!&gt;=75),IF(#REF!="M",IF(CG135&gt;=11,"Atinge","Não atinge"),IF(#REF!="F",IF(CG135&gt;=10,"Atinge","Não atinge"),"erro")),IF(AND(#REF!&lt;=84,#REF!&gt;=80),IF(#REF!="M",IF(CG135&gt;=10,"Atinge","Não atinge"),IF(#REF!="F",IF(CG135&gt;=9,"Atinge","Não atinge"),"erro")),IF(AND(#REF!&lt;=89,#REF!&gt;=85),IF(#REF!="M",IF(CG135&gt;=8,"Atinge","Não atinge"),IF(#REF!="F",IF(CG135&gt;=8,"Atinge","Não atinge"),"erro")),IF(#REF!&gt;=90,IF(#REF!="M",IF(CG135&gt;=7,"Atinge","Não atinge"),IF(#REF!="F",IF(CG135&gt;=4,"Atinge","Não atinge"),"erro")),IF(AND(#REF!&lt;70,#REF!&gt;64),IF(#REF!="M",IF(CG135&lt;14,"Atinge","Não atinge"),IF(#REF!="F",IF(CG135&lt;12,"Atinge","Não atinge"),"erro")),""))))))))</f>
        <v>#REF!</v>
      </c>
      <c r="CI135" s="68"/>
      <c r="CJ135" s="10" t="e">
        <f>IF(AND(#REF!&lt;=69,#REF!&gt;=60),IF(#REF!="M",IF(CI135&lt;=8,"Atinge","Não atinge"),IF(#REF!="F",IF(CI135&lt;=8,"Atinge","Não atinge"),"erro")),IF(AND(#REF!&lt;=79,#REF!&gt;=70),IF(#REF!="M",IF(CI135&lt;=9,"Atinge","Não atinge"),IF(#REF!="F",IF(CI135&lt;=9,"Atinge","Não atinge"),"erro")),IF(#REF!&gt;=80,IF(#REF!="M",IF(CI135&lt;=10,"Atinge","Não atinge"),IF(#REF!="F",IF(CI135&lt;=11,"Atinge","Não atinge"),"erro")),"")))</f>
        <v>#REF!</v>
      </c>
      <c r="CK135" s="68"/>
      <c r="CL135" s="68"/>
      <c r="CM135" s="68"/>
      <c r="CN135" s="68"/>
      <c r="CO135" s="68"/>
      <c r="CP135" s="68"/>
      <c r="CQ135" s="68"/>
      <c r="CR135" s="9">
        <f t="shared" si="22"/>
        <v>0</v>
      </c>
      <c r="CS135" s="68"/>
      <c r="CT135" s="9" t="str">
        <f t="shared" si="23"/>
        <v>Não atinge</v>
      </c>
      <c r="CU135" s="69"/>
      <c r="CV135" s="9" t="str">
        <f t="shared" si="24"/>
        <v>Atinge</v>
      </c>
      <c r="CW135" s="115"/>
      <c r="CX135" s="70"/>
      <c r="CY135" s="70"/>
      <c r="CZ135" s="35">
        <f t="shared" si="25"/>
        <v>0</v>
      </c>
      <c r="DA135" s="58"/>
      <c r="DB135" s="68"/>
      <c r="DC135" s="10" t="e">
        <f>IF(AND(#REF!&lt;=64,#REF!&gt;=60),IF(#REF!="M",IF(DB135&gt;=14,"Atinge","Não atinge"),IF(#REF!="F",IF(DB135&gt;=12,"Atinge","Não atinge"),"erro")),IF(AND(#REF!&lt;=69,#REF!&gt;=65),IF(#REF!="M",IF(DB135&gt;=12,"Atinge","Não atinge"),IF(#REF!="F",IF(DB135&gt;=11,"Atinge","Não atinge"),"erro")),IF(AND(#REF!&lt;=74,#REF!&gt;=70),IF(#REF!="M",IF(DB135&gt;=12,"Atinge","Não atinge"),IF(#REF!="F",IF(DB135&gt;=10,"Atinge","Não atinge"),"erro")),IF(AND(#REF!&lt;=79,#REF!&gt;=75),IF(#REF!="M",IF(DB135&gt;=11,"Atinge","Não atinge"),IF(#REF!="F",IF(DB135&gt;=10,"Atinge","Não atinge"),"erro")),IF(AND(#REF!&lt;=84,#REF!&gt;=80),IF(#REF!="M",IF(DB135&gt;=10,"Atinge","Não atinge"),IF(#REF!="F",IF(DB135&gt;=9,"Atinge","Não atinge"),"erro")),IF(AND(#REF!&lt;=89,#REF!&gt;=85),IF(#REF!="M",IF(DB135&gt;=8,"Atinge","Não atinge"),IF(#REF!="F",IF(DB135&gt;=8,"Atinge","Não atinge"),"erro")),IF(#REF!&gt;=90,IF(#REF!="M",IF(DB135&gt;=7,"Atinge","Não atinge"),IF(#REF!="F",IF(DB135&gt;=4,"Atinge","Não atinge"),"erro")),IF(AND(#REF!&lt;70,#REF!&gt;64),IF(#REF!="M",IF(DB135&lt;14,"Atinge","Não atinge"),IF(#REF!="F",IF(DB135&lt;12,"Atinge","Não atinge"),"erro")),""))))))))</f>
        <v>#REF!</v>
      </c>
      <c r="DD135" s="68"/>
      <c r="DE135" s="10" t="e">
        <f>IF(AND(#REF!&lt;=69,#REF!&gt;=60),IF(#REF!="M",IF(DD135&lt;=8,"Atinge","Não atinge"),IF(#REF!="F",IF(DD135&lt;=8,"Atinge","Não atinge"),"erro")),IF(AND(#REF!&lt;=79,#REF!&gt;=70),IF(#REF!="M",IF(DD135&lt;=9,"Atinge","Não atinge"),IF(#REF!="F",IF(DD135&lt;=9,"Atinge","Não atinge"),"erro")),IF(#REF!&gt;=80,IF(#REF!="M",IF(DD135&lt;=10,"Atinge","Não atinge"),IF(#REF!="F",IF(DD135&lt;=11,"Atinge","Não atinge"),"erro")),"")))</f>
        <v>#REF!</v>
      </c>
      <c r="DF135" s="68"/>
      <c r="DG135" s="68"/>
      <c r="DH135" s="68"/>
      <c r="DI135" s="68"/>
      <c r="DJ135" s="68"/>
      <c r="DK135" s="68"/>
      <c r="DL135" s="68"/>
      <c r="DM135" s="9">
        <f t="shared" si="26"/>
        <v>0</v>
      </c>
      <c r="DN135" s="9" t="str">
        <f t="shared" si="20"/>
        <v>Não Atinge</v>
      </c>
      <c r="DO135" s="68"/>
      <c r="DP135" s="9" t="str">
        <f t="shared" si="27"/>
        <v>Não atinge</v>
      </c>
      <c r="DQ135" s="69"/>
      <c r="DR135" s="9" t="str">
        <f t="shared" si="28"/>
        <v>Atinge</v>
      </c>
      <c r="DS135" s="115"/>
      <c r="DT135" s="58"/>
      <c r="DU135" s="59"/>
      <c r="DV135" s="59"/>
      <c r="DW135" s="67"/>
      <c r="DX135" s="67"/>
      <c r="DY135" s="59"/>
      <c r="DZ135" s="67"/>
      <c r="EA135" s="59"/>
      <c r="EB135" s="59"/>
      <c r="EC135" s="59"/>
      <c r="ED135" s="59"/>
      <c r="EE135" s="59"/>
      <c r="EF135" s="67"/>
    </row>
    <row r="136" spans="1:136" s="5" customFormat="1" ht="24.95" customHeight="1">
      <c r="A136" s="9">
        <v>133</v>
      </c>
      <c r="B136" s="73" t="str">
        <f>'DADOS PESSOAIS'!B136</f>
        <v>(código)</v>
      </c>
      <c r="C136" s="58"/>
      <c r="D136" s="65"/>
      <c r="E136" s="65"/>
      <c r="F136" s="64"/>
      <c r="G136" s="59"/>
      <c r="H136" s="59"/>
      <c r="I136" s="67"/>
      <c r="J136" s="67"/>
      <c r="K136" s="59"/>
      <c r="L136" s="67"/>
      <c r="M136" s="59"/>
      <c r="N136" s="59"/>
      <c r="O136" s="59"/>
      <c r="P136" s="59"/>
      <c r="Q136" s="59"/>
      <c r="R136" s="67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67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9">
        <f t="shared" si="21"/>
        <v>0</v>
      </c>
      <c r="CG136" s="68"/>
      <c r="CH136" s="10" t="e">
        <f>IF(AND(#REF!&lt;=64,#REF!&gt;=60),IF(#REF!="M",IF(CG136&gt;=14,"Atinge","Não atinge"),IF(#REF!="F",IF(CG136&gt;=12,"Atinge","Não atinge"),"erro")),IF(AND(#REF!&lt;=69,#REF!&gt;=65),IF(#REF!="M",IF(CG136&gt;=12,"Atinge","Não atinge"),IF(#REF!="F",IF(CG136&gt;=11,"Atinge","Não atinge"),"erro")),IF(AND(#REF!&lt;=74,#REF!&gt;=70),IF(#REF!="M",IF(CG136&gt;=12,"Atinge","Não atinge"),IF(#REF!="F",IF(CG136&gt;=10,"Atinge","Não atinge"),"erro")),IF(AND(#REF!&lt;=79,#REF!&gt;=75),IF(#REF!="M",IF(CG136&gt;=11,"Atinge","Não atinge"),IF(#REF!="F",IF(CG136&gt;=10,"Atinge","Não atinge"),"erro")),IF(AND(#REF!&lt;=84,#REF!&gt;=80),IF(#REF!="M",IF(CG136&gt;=10,"Atinge","Não atinge"),IF(#REF!="F",IF(CG136&gt;=9,"Atinge","Não atinge"),"erro")),IF(AND(#REF!&lt;=89,#REF!&gt;=85),IF(#REF!="M",IF(CG136&gt;=8,"Atinge","Não atinge"),IF(#REF!="F",IF(CG136&gt;=8,"Atinge","Não atinge"),"erro")),IF(#REF!&gt;=90,IF(#REF!="M",IF(CG136&gt;=7,"Atinge","Não atinge"),IF(#REF!="F",IF(CG136&gt;=4,"Atinge","Não atinge"),"erro")),IF(AND(#REF!&lt;70,#REF!&gt;64),IF(#REF!="M",IF(CG136&lt;14,"Atinge","Não atinge"),IF(#REF!="F",IF(CG136&lt;12,"Atinge","Não atinge"),"erro")),""))))))))</f>
        <v>#REF!</v>
      </c>
      <c r="CI136" s="68"/>
      <c r="CJ136" s="10" t="e">
        <f>IF(AND(#REF!&lt;=69,#REF!&gt;=60),IF(#REF!="M",IF(CI136&lt;=8,"Atinge","Não atinge"),IF(#REF!="F",IF(CI136&lt;=8,"Atinge","Não atinge"),"erro")),IF(AND(#REF!&lt;=79,#REF!&gt;=70),IF(#REF!="M",IF(CI136&lt;=9,"Atinge","Não atinge"),IF(#REF!="F",IF(CI136&lt;=9,"Atinge","Não atinge"),"erro")),IF(#REF!&gt;=80,IF(#REF!="M",IF(CI136&lt;=10,"Atinge","Não atinge"),IF(#REF!="F",IF(CI136&lt;=11,"Atinge","Não atinge"),"erro")),"")))</f>
        <v>#REF!</v>
      </c>
      <c r="CK136" s="68"/>
      <c r="CL136" s="68"/>
      <c r="CM136" s="68"/>
      <c r="CN136" s="68"/>
      <c r="CO136" s="68"/>
      <c r="CP136" s="68"/>
      <c r="CQ136" s="68"/>
      <c r="CR136" s="9">
        <f t="shared" si="22"/>
        <v>0</v>
      </c>
      <c r="CS136" s="68"/>
      <c r="CT136" s="9" t="str">
        <f t="shared" si="23"/>
        <v>Não atinge</v>
      </c>
      <c r="CU136" s="69"/>
      <c r="CV136" s="9" t="str">
        <f t="shared" si="24"/>
        <v>Atinge</v>
      </c>
      <c r="CW136" s="115"/>
      <c r="CX136" s="70"/>
      <c r="CY136" s="70"/>
      <c r="CZ136" s="35">
        <f t="shared" si="25"/>
        <v>0</v>
      </c>
      <c r="DA136" s="58"/>
      <c r="DB136" s="68"/>
      <c r="DC136" s="10" t="e">
        <f>IF(AND(#REF!&lt;=64,#REF!&gt;=60),IF(#REF!="M",IF(DB136&gt;=14,"Atinge","Não atinge"),IF(#REF!="F",IF(DB136&gt;=12,"Atinge","Não atinge"),"erro")),IF(AND(#REF!&lt;=69,#REF!&gt;=65),IF(#REF!="M",IF(DB136&gt;=12,"Atinge","Não atinge"),IF(#REF!="F",IF(DB136&gt;=11,"Atinge","Não atinge"),"erro")),IF(AND(#REF!&lt;=74,#REF!&gt;=70),IF(#REF!="M",IF(DB136&gt;=12,"Atinge","Não atinge"),IF(#REF!="F",IF(DB136&gt;=10,"Atinge","Não atinge"),"erro")),IF(AND(#REF!&lt;=79,#REF!&gt;=75),IF(#REF!="M",IF(DB136&gt;=11,"Atinge","Não atinge"),IF(#REF!="F",IF(DB136&gt;=10,"Atinge","Não atinge"),"erro")),IF(AND(#REF!&lt;=84,#REF!&gt;=80),IF(#REF!="M",IF(DB136&gt;=10,"Atinge","Não atinge"),IF(#REF!="F",IF(DB136&gt;=9,"Atinge","Não atinge"),"erro")),IF(AND(#REF!&lt;=89,#REF!&gt;=85),IF(#REF!="M",IF(DB136&gt;=8,"Atinge","Não atinge"),IF(#REF!="F",IF(DB136&gt;=8,"Atinge","Não atinge"),"erro")),IF(#REF!&gt;=90,IF(#REF!="M",IF(DB136&gt;=7,"Atinge","Não atinge"),IF(#REF!="F",IF(DB136&gt;=4,"Atinge","Não atinge"),"erro")),IF(AND(#REF!&lt;70,#REF!&gt;64),IF(#REF!="M",IF(DB136&lt;14,"Atinge","Não atinge"),IF(#REF!="F",IF(DB136&lt;12,"Atinge","Não atinge"),"erro")),""))))))))</f>
        <v>#REF!</v>
      </c>
      <c r="DD136" s="68"/>
      <c r="DE136" s="10" t="e">
        <f>IF(AND(#REF!&lt;=69,#REF!&gt;=60),IF(#REF!="M",IF(DD136&lt;=8,"Atinge","Não atinge"),IF(#REF!="F",IF(DD136&lt;=8,"Atinge","Não atinge"),"erro")),IF(AND(#REF!&lt;=79,#REF!&gt;=70),IF(#REF!="M",IF(DD136&lt;=9,"Atinge","Não atinge"),IF(#REF!="F",IF(DD136&lt;=9,"Atinge","Não atinge"),"erro")),IF(#REF!&gt;=80,IF(#REF!="M",IF(DD136&lt;=10,"Atinge","Não atinge"),IF(#REF!="F",IF(DD136&lt;=11,"Atinge","Não atinge"),"erro")),"")))</f>
        <v>#REF!</v>
      </c>
      <c r="DF136" s="68"/>
      <c r="DG136" s="68"/>
      <c r="DH136" s="68"/>
      <c r="DI136" s="68"/>
      <c r="DJ136" s="68"/>
      <c r="DK136" s="68"/>
      <c r="DL136" s="68"/>
      <c r="DM136" s="9">
        <f t="shared" si="26"/>
        <v>0</v>
      </c>
      <c r="DN136" s="9" t="str">
        <f t="shared" si="20"/>
        <v>Não Atinge</v>
      </c>
      <c r="DO136" s="68"/>
      <c r="DP136" s="9" t="str">
        <f t="shared" si="27"/>
        <v>Não atinge</v>
      </c>
      <c r="DQ136" s="69"/>
      <c r="DR136" s="9" t="str">
        <f t="shared" si="28"/>
        <v>Atinge</v>
      </c>
      <c r="DS136" s="115"/>
      <c r="DT136" s="58"/>
      <c r="DU136" s="59"/>
      <c r="DV136" s="59"/>
      <c r="DW136" s="67"/>
      <c r="DX136" s="67"/>
      <c r="DY136" s="59"/>
      <c r="DZ136" s="67"/>
      <c r="EA136" s="59"/>
      <c r="EB136" s="59"/>
      <c r="EC136" s="59"/>
      <c r="ED136" s="59"/>
      <c r="EE136" s="59"/>
      <c r="EF136" s="67"/>
    </row>
    <row r="137" spans="1:136" s="5" customFormat="1" ht="24.95" customHeight="1">
      <c r="A137" s="9">
        <v>134</v>
      </c>
      <c r="B137" s="73" t="str">
        <f>'DADOS PESSOAIS'!B137</f>
        <v>(código)</v>
      </c>
      <c r="C137" s="58"/>
      <c r="D137" s="65"/>
      <c r="E137" s="65"/>
      <c r="F137" s="64"/>
      <c r="G137" s="59"/>
      <c r="H137" s="59"/>
      <c r="I137" s="67"/>
      <c r="J137" s="67"/>
      <c r="K137" s="59"/>
      <c r="L137" s="67"/>
      <c r="M137" s="59"/>
      <c r="N137" s="59"/>
      <c r="O137" s="59"/>
      <c r="P137" s="59"/>
      <c r="Q137" s="59"/>
      <c r="R137" s="67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67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9">
        <f t="shared" si="21"/>
        <v>0</v>
      </c>
      <c r="CG137" s="68"/>
      <c r="CH137" s="10" t="e">
        <f>IF(AND(#REF!&lt;=64,#REF!&gt;=60),IF(#REF!="M",IF(CG137&gt;=14,"Atinge","Não atinge"),IF(#REF!="F",IF(CG137&gt;=12,"Atinge","Não atinge"),"erro")),IF(AND(#REF!&lt;=69,#REF!&gt;=65),IF(#REF!="M",IF(CG137&gt;=12,"Atinge","Não atinge"),IF(#REF!="F",IF(CG137&gt;=11,"Atinge","Não atinge"),"erro")),IF(AND(#REF!&lt;=74,#REF!&gt;=70),IF(#REF!="M",IF(CG137&gt;=12,"Atinge","Não atinge"),IF(#REF!="F",IF(CG137&gt;=10,"Atinge","Não atinge"),"erro")),IF(AND(#REF!&lt;=79,#REF!&gt;=75),IF(#REF!="M",IF(CG137&gt;=11,"Atinge","Não atinge"),IF(#REF!="F",IF(CG137&gt;=10,"Atinge","Não atinge"),"erro")),IF(AND(#REF!&lt;=84,#REF!&gt;=80),IF(#REF!="M",IF(CG137&gt;=10,"Atinge","Não atinge"),IF(#REF!="F",IF(CG137&gt;=9,"Atinge","Não atinge"),"erro")),IF(AND(#REF!&lt;=89,#REF!&gt;=85),IF(#REF!="M",IF(CG137&gt;=8,"Atinge","Não atinge"),IF(#REF!="F",IF(CG137&gt;=8,"Atinge","Não atinge"),"erro")),IF(#REF!&gt;=90,IF(#REF!="M",IF(CG137&gt;=7,"Atinge","Não atinge"),IF(#REF!="F",IF(CG137&gt;=4,"Atinge","Não atinge"),"erro")),IF(AND(#REF!&lt;70,#REF!&gt;64),IF(#REF!="M",IF(CG137&lt;14,"Atinge","Não atinge"),IF(#REF!="F",IF(CG137&lt;12,"Atinge","Não atinge"),"erro")),""))))))))</f>
        <v>#REF!</v>
      </c>
      <c r="CI137" s="68"/>
      <c r="CJ137" s="10" t="e">
        <f>IF(AND(#REF!&lt;=69,#REF!&gt;=60),IF(#REF!="M",IF(CI137&lt;=8,"Atinge","Não atinge"),IF(#REF!="F",IF(CI137&lt;=8,"Atinge","Não atinge"),"erro")),IF(AND(#REF!&lt;=79,#REF!&gt;=70),IF(#REF!="M",IF(CI137&lt;=9,"Atinge","Não atinge"),IF(#REF!="F",IF(CI137&lt;=9,"Atinge","Não atinge"),"erro")),IF(#REF!&gt;=80,IF(#REF!="M",IF(CI137&lt;=10,"Atinge","Não atinge"),IF(#REF!="F",IF(CI137&lt;=11,"Atinge","Não atinge"),"erro")),"")))</f>
        <v>#REF!</v>
      </c>
      <c r="CK137" s="68"/>
      <c r="CL137" s="68"/>
      <c r="CM137" s="68"/>
      <c r="CN137" s="68"/>
      <c r="CO137" s="68"/>
      <c r="CP137" s="68"/>
      <c r="CQ137" s="68"/>
      <c r="CR137" s="9">
        <f t="shared" si="22"/>
        <v>0</v>
      </c>
      <c r="CS137" s="68"/>
      <c r="CT137" s="9" t="str">
        <f t="shared" si="23"/>
        <v>Não atinge</v>
      </c>
      <c r="CU137" s="69"/>
      <c r="CV137" s="9" t="str">
        <f t="shared" si="24"/>
        <v>Atinge</v>
      </c>
      <c r="CW137" s="115"/>
      <c r="CX137" s="70"/>
      <c r="CY137" s="70"/>
      <c r="CZ137" s="35">
        <f t="shared" si="25"/>
        <v>0</v>
      </c>
      <c r="DA137" s="58"/>
      <c r="DB137" s="68"/>
      <c r="DC137" s="10" t="e">
        <f>IF(AND(#REF!&lt;=64,#REF!&gt;=60),IF(#REF!="M",IF(DB137&gt;=14,"Atinge","Não atinge"),IF(#REF!="F",IF(DB137&gt;=12,"Atinge","Não atinge"),"erro")),IF(AND(#REF!&lt;=69,#REF!&gt;=65),IF(#REF!="M",IF(DB137&gt;=12,"Atinge","Não atinge"),IF(#REF!="F",IF(DB137&gt;=11,"Atinge","Não atinge"),"erro")),IF(AND(#REF!&lt;=74,#REF!&gt;=70),IF(#REF!="M",IF(DB137&gt;=12,"Atinge","Não atinge"),IF(#REF!="F",IF(DB137&gt;=10,"Atinge","Não atinge"),"erro")),IF(AND(#REF!&lt;=79,#REF!&gt;=75),IF(#REF!="M",IF(DB137&gt;=11,"Atinge","Não atinge"),IF(#REF!="F",IF(DB137&gt;=10,"Atinge","Não atinge"),"erro")),IF(AND(#REF!&lt;=84,#REF!&gt;=80),IF(#REF!="M",IF(DB137&gt;=10,"Atinge","Não atinge"),IF(#REF!="F",IF(DB137&gt;=9,"Atinge","Não atinge"),"erro")),IF(AND(#REF!&lt;=89,#REF!&gt;=85),IF(#REF!="M",IF(DB137&gt;=8,"Atinge","Não atinge"),IF(#REF!="F",IF(DB137&gt;=8,"Atinge","Não atinge"),"erro")),IF(#REF!&gt;=90,IF(#REF!="M",IF(DB137&gt;=7,"Atinge","Não atinge"),IF(#REF!="F",IF(DB137&gt;=4,"Atinge","Não atinge"),"erro")),IF(AND(#REF!&lt;70,#REF!&gt;64),IF(#REF!="M",IF(DB137&lt;14,"Atinge","Não atinge"),IF(#REF!="F",IF(DB137&lt;12,"Atinge","Não atinge"),"erro")),""))))))))</f>
        <v>#REF!</v>
      </c>
      <c r="DD137" s="68"/>
      <c r="DE137" s="10" t="e">
        <f>IF(AND(#REF!&lt;=69,#REF!&gt;=60),IF(#REF!="M",IF(DD137&lt;=8,"Atinge","Não atinge"),IF(#REF!="F",IF(DD137&lt;=8,"Atinge","Não atinge"),"erro")),IF(AND(#REF!&lt;=79,#REF!&gt;=70),IF(#REF!="M",IF(DD137&lt;=9,"Atinge","Não atinge"),IF(#REF!="F",IF(DD137&lt;=9,"Atinge","Não atinge"),"erro")),IF(#REF!&gt;=80,IF(#REF!="M",IF(DD137&lt;=10,"Atinge","Não atinge"),IF(#REF!="F",IF(DD137&lt;=11,"Atinge","Não atinge"),"erro")),"")))</f>
        <v>#REF!</v>
      </c>
      <c r="DF137" s="68"/>
      <c r="DG137" s="68"/>
      <c r="DH137" s="68"/>
      <c r="DI137" s="68"/>
      <c r="DJ137" s="68"/>
      <c r="DK137" s="68"/>
      <c r="DL137" s="68"/>
      <c r="DM137" s="9">
        <f t="shared" si="26"/>
        <v>0</v>
      </c>
      <c r="DN137" s="9" t="str">
        <f t="shared" si="20"/>
        <v>Não Atinge</v>
      </c>
      <c r="DO137" s="68"/>
      <c r="DP137" s="9" t="str">
        <f t="shared" si="27"/>
        <v>Não atinge</v>
      </c>
      <c r="DQ137" s="69"/>
      <c r="DR137" s="9" t="str">
        <f t="shared" si="28"/>
        <v>Atinge</v>
      </c>
      <c r="DS137" s="115"/>
      <c r="DT137" s="58"/>
      <c r="DU137" s="59"/>
      <c r="DV137" s="59"/>
      <c r="DW137" s="67"/>
      <c r="DX137" s="67"/>
      <c r="DY137" s="59"/>
      <c r="DZ137" s="67"/>
      <c r="EA137" s="59"/>
      <c r="EB137" s="59"/>
      <c r="EC137" s="59"/>
      <c r="ED137" s="59"/>
      <c r="EE137" s="59"/>
      <c r="EF137" s="67"/>
    </row>
    <row r="138" spans="1:136" s="5" customFormat="1" ht="24.95" customHeight="1">
      <c r="A138" s="9">
        <v>135</v>
      </c>
      <c r="B138" s="73" t="str">
        <f>'DADOS PESSOAIS'!B138</f>
        <v>(código)</v>
      </c>
      <c r="C138" s="58"/>
      <c r="D138" s="65"/>
      <c r="E138" s="65"/>
      <c r="F138" s="64"/>
      <c r="G138" s="59"/>
      <c r="H138" s="59"/>
      <c r="I138" s="67"/>
      <c r="J138" s="67"/>
      <c r="K138" s="59"/>
      <c r="L138" s="67"/>
      <c r="M138" s="59"/>
      <c r="N138" s="59"/>
      <c r="O138" s="59"/>
      <c r="P138" s="59"/>
      <c r="Q138" s="59"/>
      <c r="R138" s="67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67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9">
        <f t="shared" si="21"/>
        <v>0</v>
      </c>
      <c r="CG138" s="68"/>
      <c r="CH138" s="10" t="e">
        <f>IF(AND(#REF!&lt;=64,#REF!&gt;=60),IF(#REF!="M",IF(CG138&gt;=14,"Atinge","Não atinge"),IF(#REF!="F",IF(CG138&gt;=12,"Atinge","Não atinge"),"erro")),IF(AND(#REF!&lt;=69,#REF!&gt;=65),IF(#REF!="M",IF(CG138&gt;=12,"Atinge","Não atinge"),IF(#REF!="F",IF(CG138&gt;=11,"Atinge","Não atinge"),"erro")),IF(AND(#REF!&lt;=74,#REF!&gt;=70),IF(#REF!="M",IF(CG138&gt;=12,"Atinge","Não atinge"),IF(#REF!="F",IF(CG138&gt;=10,"Atinge","Não atinge"),"erro")),IF(AND(#REF!&lt;=79,#REF!&gt;=75),IF(#REF!="M",IF(CG138&gt;=11,"Atinge","Não atinge"),IF(#REF!="F",IF(CG138&gt;=10,"Atinge","Não atinge"),"erro")),IF(AND(#REF!&lt;=84,#REF!&gt;=80),IF(#REF!="M",IF(CG138&gt;=10,"Atinge","Não atinge"),IF(#REF!="F",IF(CG138&gt;=9,"Atinge","Não atinge"),"erro")),IF(AND(#REF!&lt;=89,#REF!&gt;=85),IF(#REF!="M",IF(CG138&gt;=8,"Atinge","Não atinge"),IF(#REF!="F",IF(CG138&gt;=8,"Atinge","Não atinge"),"erro")),IF(#REF!&gt;=90,IF(#REF!="M",IF(CG138&gt;=7,"Atinge","Não atinge"),IF(#REF!="F",IF(CG138&gt;=4,"Atinge","Não atinge"),"erro")),IF(AND(#REF!&lt;70,#REF!&gt;64),IF(#REF!="M",IF(CG138&lt;14,"Atinge","Não atinge"),IF(#REF!="F",IF(CG138&lt;12,"Atinge","Não atinge"),"erro")),""))))))))</f>
        <v>#REF!</v>
      </c>
      <c r="CI138" s="68"/>
      <c r="CJ138" s="10" t="e">
        <f>IF(AND(#REF!&lt;=69,#REF!&gt;=60),IF(#REF!="M",IF(CI138&lt;=8,"Atinge","Não atinge"),IF(#REF!="F",IF(CI138&lt;=8,"Atinge","Não atinge"),"erro")),IF(AND(#REF!&lt;=79,#REF!&gt;=70),IF(#REF!="M",IF(CI138&lt;=9,"Atinge","Não atinge"),IF(#REF!="F",IF(CI138&lt;=9,"Atinge","Não atinge"),"erro")),IF(#REF!&gt;=80,IF(#REF!="M",IF(CI138&lt;=10,"Atinge","Não atinge"),IF(#REF!="F",IF(CI138&lt;=11,"Atinge","Não atinge"),"erro")),"")))</f>
        <v>#REF!</v>
      </c>
      <c r="CK138" s="68"/>
      <c r="CL138" s="68"/>
      <c r="CM138" s="68"/>
      <c r="CN138" s="68"/>
      <c r="CO138" s="68"/>
      <c r="CP138" s="68"/>
      <c r="CQ138" s="68"/>
      <c r="CR138" s="9">
        <f t="shared" si="22"/>
        <v>0</v>
      </c>
      <c r="CS138" s="68"/>
      <c r="CT138" s="9" t="str">
        <f t="shared" si="23"/>
        <v>Não atinge</v>
      </c>
      <c r="CU138" s="69"/>
      <c r="CV138" s="9" t="str">
        <f t="shared" si="24"/>
        <v>Atinge</v>
      </c>
      <c r="CW138" s="115"/>
      <c r="CX138" s="70"/>
      <c r="CY138" s="70"/>
      <c r="CZ138" s="35">
        <f t="shared" si="25"/>
        <v>0</v>
      </c>
      <c r="DA138" s="58"/>
      <c r="DB138" s="68"/>
      <c r="DC138" s="10" t="e">
        <f>IF(AND(#REF!&lt;=64,#REF!&gt;=60),IF(#REF!="M",IF(DB138&gt;=14,"Atinge","Não atinge"),IF(#REF!="F",IF(DB138&gt;=12,"Atinge","Não atinge"),"erro")),IF(AND(#REF!&lt;=69,#REF!&gt;=65),IF(#REF!="M",IF(DB138&gt;=12,"Atinge","Não atinge"),IF(#REF!="F",IF(DB138&gt;=11,"Atinge","Não atinge"),"erro")),IF(AND(#REF!&lt;=74,#REF!&gt;=70),IF(#REF!="M",IF(DB138&gt;=12,"Atinge","Não atinge"),IF(#REF!="F",IF(DB138&gt;=10,"Atinge","Não atinge"),"erro")),IF(AND(#REF!&lt;=79,#REF!&gt;=75),IF(#REF!="M",IF(DB138&gt;=11,"Atinge","Não atinge"),IF(#REF!="F",IF(DB138&gt;=10,"Atinge","Não atinge"),"erro")),IF(AND(#REF!&lt;=84,#REF!&gt;=80),IF(#REF!="M",IF(DB138&gt;=10,"Atinge","Não atinge"),IF(#REF!="F",IF(DB138&gt;=9,"Atinge","Não atinge"),"erro")),IF(AND(#REF!&lt;=89,#REF!&gt;=85),IF(#REF!="M",IF(DB138&gt;=8,"Atinge","Não atinge"),IF(#REF!="F",IF(DB138&gt;=8,"Atinge","Não atinge"),"erro")),IF(#REF!&gt;=90,IF(#REF!="M",IF(DB138&gt;=7,"Atinge","Não atinge"),IF(#REF!="F",IF(DB138&gt;=4,"Atinge","Não atinge"),"erro")),IF(AND(#REF!&lt;70,#REF!&gt;64),IF(#REF!="M",IF(DB138&lt;14,"Atinge","Não atinge"),IF(#REF!="F",IF(DB138&lt;12,"Atinge","Não atinge"),"erro")),""))))))))</f>
        <v>#REF!</v>
      </c>
      <c r="DD138" s="68"/>
      <c r="DE138" s="10" t="e">
        <f>IF(AND(#REF!&lt;=69,#REF!&gt;=60),IF(#REF!="M",IF(DD138&lt;=8,"Atinge","Não atinge"),IF(#REF!="F",IF(DD138&lt;=8,"Atinge","Não atinge"),"erro")),IF(AND(#REF!&lt;=79,#REF!&gt;=70),IF(#REF!="M",IF(DD138&lt;=9,"Atinge","Não atinge"),IF(#REF!="F",IF(DD138&lt;=9,"Atinge","Não atinge"),"erro")),IF(#REF!&gt;=80,IF(#REF!="M",IF(DD138&lt;=10,"Atinge","Não atinge"),IF(#REF!="F",IF(DD138&lt;=11,"Atinge","Não atinge"),"erro")),"")))</f>
        <v>#REF!</v>
      </c>
      <c r="DF138" s="68"/>
      <c r="DG138" s="68"/>
      <c r="DH138" s="68"/>
      <c r="DI138" s="68"/>
      <c r="DJ138" s="68"/>
      <c r="DK138" s="68"/>
      <c r="DL138" s="68"/>
      <c r="DM138" s="9">
        <f t="shared" si="26"/>
        <v>0</v>
      </c>
      <c r="DN138" s="9" t="str">
        <f t="shared" si="20"/>
        <v>Não Atinge</v>
      </c>
      <c r="DO138" s="68"/>
      <c r="DP138" s="9" t="str">
        <f t="shared" si="27"/>
        <v>Não atinge</v>
      </c>
      <c r="DQ138" s="69"/>
      <c r="DR138" s="9" t="str">
        <f t="shared" si="28"/>
        <v>Atinge</v>
      </c>
      <c r="DS138" s="115"/>
      <c r="DT138" s="58"/>
      <c r="DU138" s="59"/>
      <c r="DV138" s="59"/>
      <c r="DW138" s="67"/>
      <c r="DX138" s="67"/>
      <c r="DY138" s="59"/>
      <c r="DZ138" s="67"/>
      <c r="EA138" s="59"/>
      <c r="EB138" s="59"/>
      <c r="EC138" s="59"/>
      <c r="ED138" s="59"/>
      <c r="EE138" s="59"/>
      <c r="EF138" s="67"/>
    </row>
    <row r="139" spans="1:136" s="5" customFormat="1" ht="24.95" customHeight="1">
      <c r="A139" s="9">
        <v>136</v>
      </c>
      <c r="B139" s="73" t="str">
        <f>'DADOS PESSOAIS'!B139</f>
        <v>(código)</v>
      </c>
      <c r="C139" s="58"/>
      <c r="D139" s="65"/>
      <c r="E139" s="65"/>
      <c r="F139" s="64"/>
      <c r="G139" s="59"/>
      <c r="H139" s="59"/>
      <c r="I139" s="67"/>
      <c r="J139" s="67"/>
      <c r="K139" s="59"/>
      <c r="L139" s="67"/>
      <c r="M139" s="59"/>
      <c r="N139" s="59"/>
      <c r="O139" s="59"/>
      <c r="P139" s="59"/>
      <c r="Q139" s="59"/>
      <c r="R139" s="67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67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9">
        <f t="shared" si="21"/>
        <v>0</v>
      </c>
      <c r="CG139" s="68"/>
      <c r="CH139" s="10" t="e">
        <f>IF(AND(#REF!&lt;=64,#REF!&gt;=60),IF(#REF!="M",IF(CG139&gt;=14,"Atinge","Não atinge"),IF(#REF!="F",IF(CG139&gt;=12,"Atinge","Não atinge"),"erro")),IF(AND(#REF!&lt;=69,#REF!&gt;=65),IF(#REF!="M",IF(CG139&gt;=12,"Atinge","Não atinge"),IF(#REF!="F",IF(CG139&gt;=11,"Atinge","Não atinge"),"erro")),IF(AND(#REF!&lt;=74,#REF!&gt;=70),IF(#REF!="M",IF(CG139&gt;=12,"Atinge","Não atinge"),IF(#REF!="F",IF(CG139&gt;=10,"Atinge","Não atinge"),"erro")),IF(AND(#REF!&lt;=79,#REF!&gt;=75),IF(#REF!="M",IF(CG139&gt;=11,"Atinge","Não atinge"),IF(#REF!="F",IF(CG139&gt;=10,"Atinge","Não atinge"),"erro")),IF(AND(#REF!&lt;=84,#REF!&gt;=80),IF(#REF!="M",IF(CG139&gt;=10,"Atinge","Não atinge"),IF(#REF!="F",IF(CG139&gt;=9,"Atinge","Não atinge"),"erro")),IF(AND(#REF!&lt;=89,#REF!&gt;=85),IF(#REF!="M",IF(CG139&gt;=8,"Atinge","Não atinge"),IF(#REF!="F",IF(CG139&gt;=8,"Atinge","Não atinge"),"erro")),IF(#REF!&gt;=90,IF(#REF!="M",IF(CG139&gt;=7,"Atinge","Não atinge"),IF(#REF!="F",IF(CG139&gt;=4,"Atinge","Não atinge"),"erro")),IF(AND(#REF!&lt;70,#REF!&gt;64),IF(#REF!="M",IF(CG139&lt;14,"Atinge","Não atinge"),IF(#REF!="F",IF(CG139&lt;12,"Atinge","Não atinge"),"erro")),""))))))))</f>
        <v>#REF!</v>
      </c>
      <c r="CI139" s="68"/>
      <c r="CJ139" s="10" t="e">
        <f>IF(AND(#REF!&lt;=69,#REF!&gt;=60),IF(#REF!="M",IF(CI139&lt;=8,"Atinge","Não atinge"),IF(#REF!="F",IF(CI139&lt;=8,"Atinge","Não atinge"),"erro")),IF(AND(#REF!&lt;=79,#REF!&gt;=70),IF(#REF!="M",IF(CI139&lt;=9,"Atinge","Não atinge"),IF(#REF!="F",IF(CI139&lt;=9,"Atinge","Não atinge"),"erro")),IF(#REF!&gt;=80,IF(#REF!="M",IF(CI139&lt;=10,"Atinge","Não atinge"),IF(#REF!="F",IF(CI139&lt;=11,"Atinge","Não atinge"),"erro")),"")))</f>
        <v>#REF!</v>
      </c>
      <c r="CK139" s="68"/>
      <c r="CL139" s="68"/>
      <c r="CM139" s="68"/>
      <c r="CN139" s="68"/>
      <c r="CO139" s="68"/>
      <c r="CP139" s="68"/>
      <c r="CQ139" s="68"/>
      <c r="CR139" s="9">
        <f t="shared" si="22"/>
        <v>0</v>
      </c>
      <c r="CS139" s="68"/>
      <c r="CT139" s="9" t="str">
        <f t="shared" si="23"/>
        <v>Não atinge</v>
      </c>
      <c r="CU139" s="69"/>
      <c r="CV139" s="9" t="str">
        <f t="shared" si="24"/>
        <v>Atinge</v>
      </c>
      <c r="CW139" s="115"/>
      <c r="CX139" s="70"/>
      <c r="CY139" s="70"/>
      <c r="CZ139" s="35">
        <f t="shared" si="25"/>
        <v>0</v>
      </c>
      <c r="DA139" s="58"/>
      <c r="DB139" s="68"/>
      <c r="DC139" s="10" t="e">
        <f>IF(AND(#REF!&lt;=64,#REF!&gt;=60),IF(#REF!="M",IF(DB139&gt;=14,"Atinge","Não atinge"),IF(#REF!="F",IF(DB139&gt;=12,"Atinge","Não atinge"),"erro")),IF(AND(#REF!&lt;=69,#REF!&gt;=65),IF(#REF!="M",IF(DB139&gt;=12,"Atinge","Não atinge"),IF(#REF!="F",IF(DB139&gt;=11,"Atinge","Não atinge"),"erro")),IF(AND(#REF!&lt;=74,#REF!&gt;=70),IF(#REF!="M",IF(DB139&gt;=12,"Atinge","Não atinge"),IF(#REF!="F",IF(DB139&gt;=10,"Atinge","Não atinge"),"erro")),IF(AND(#REF!&lt;=79,#REF!&gt;=75),IF(#REF!="M",IF(DB139&gt;=11,"Atinge","Não atinge"),IF(#REF!="F",IF(DB139&gt;=10,"Atinge","Não atinge"),"erro")),IF(AND(#REF!&lt;=84,#REF!&gt;=80),IF(#REF!="M",IF(DB139&gt;=10,"Atinge","Não atinge"),IF(#REF!="F",IF(DB139&gt;=9,"Atinge","Não atinge"),"erro")),IF(AND(#REF!&lt;=89,#REF!&gt;=85),IF(#REF!="M",IF(DB139&gt;=8,"Atinge","Não atinge"),IF(#REF!="F",IF(DB139&gt;=8,"Atinge","Não atinge"),"erro")),IF(#REF!&gt;=90,IF(#REF!="M",IF(DB139&gt;=7,"Atinge","Não atinge"),IF(#REF!="F",IF(DB139&gt;=4,"Atinge","Não atinge"),"erro")),IF(AND(#REF!&lt;70,#REF!&gt;64),IF(#REF!="M",IF(DB139&lt;14,"Atinge","Não atinge"),IF(#REF!="F",IF(DB139&lt;12,"Atinge","Não atinge"),"erro")),""))))))))</f>
        <v>#REF!</v>
      </c>
      <c r="DD139" s="68"/>
      <c r="DE139" s="10" t="e">
        <f>IF(AND(#REF!&lt;=69,#REF!&gt;=60),IF(#REF!="M",IF(DD139&lt;=8,"Atinge","Não atinge"),IF(#REF!="F",IF(DD139&lt;=8,"Atinge","Não atinge"),"erro")),IF(AND(#REF!&lt;=79,#REF!&gt;=70),IF(#REF!="M",IF(DD139&lt;=9,"Atinge","Não atinge"),IF(#REF!="F",IF(DD139&lt;=9,"Atinge","Não atinge"),"erro")),IF(#REF!&gt;=80,IF(#REF!="M",IF(DD139&lt;=10,"Atinge","Não atinge"),IF(#REF!="F",IF(DD139&lt;=11,"Atinge","Não atinge"),"erro")),"")))</f>
        <v>#REF!</v>
      </c>
      <c r="DF139" s="68"/>
      <c r="DG139" s="68"/>
      <c r="DH139" s="68"/>
      <c r="DI139" s="68"/>
      <c r="DJ139" s="68"/>
      <c r="DK139" s="68"/>
      <c r="DL139" s="68"/>
      <c r="DM139" s="9">
        <f t="shared" si="26"/>
        <v>0</v>
      </c>
      <c r="DN139" s="9" t="str">
        <f t="shared" si="20"/>
        <v>Não Atinge</v>
      </c>
      <c r="DO139" s="68"/>
      <c r="DP139" s="9" t="str">
        <f t="shared" si="27"/>
        <v>Não atinge</v>
      </c>
      <c r="DQ139" s="69"/>
      <c r="DR139" s="9" t="str">
        <f t="shared" si="28"/>
        <v>Atinge</v>
      </c>
      <c r="DS139" s="115"/>
      <c r="DT139" s="58"/>
      <c r="DU139" s="59"/>
      <c r="DV139" s="59"/>
      <c r="DW139" s="67"/>
      <c r="DX139" s="67"/>
      <c r="DY139" s="59"/>
      <c r="DZ139" s="67"/>
      <c r="EA139" s="59"/>
      <c r="EB139" s="59"/>
      <c r="EC139" s="59"/>
      <c r="ED139" s="59"/>
      <c r="EE139" s="59"/>
      <c r="EF139" s="67"/>
    </row>
    <row r="140" spans="1:136" s="5" customFormat="1" ht="24.95" customHeight="1">
      <c r="A140" s="9">
        <v>137</v>
      </c>
      <c r="B140" s="73" t="str">
        <f>'DADOS PESSOAIS'!B140</f>
        <v>(código)</v>
      </c>
      <c r="C140" s="58"/>
      <c r="D140" s="65"/>
      <c r="E140" s="65"/>
      <c r="F140" s="64"/>
      <c r="G140" s="59"/>
      <c r="H140" s="59"/>
      <c r="I140" s="67"/>
      <c r="J140" s="67"/>
      <c r="K140" s="59"/>
      <c r="L140" s="67"/>
      <c r="M140" s="59"/>
      <c r="N140" s="59"/>
      <c r="O140" s="59"/>
      <c r="P140" s="59"/>
      <c r="Q140" s="59"/>
      <c r="R140" s="67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67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9">
        <f t="shared" si="21"/>
        <v>0</v>
      </c>
      <c r="CG140" s="68"/>
      <c r="CH140" s="10" t="e">
        <f>IF(AND(#REF!&lt;=64,#REF!&gt;=60),IF(#REF!="M",IF(CG140&gt;=14,"Atinge","Não atinge"),IF(#REF!="F",IF(CG140&gt;=12,"Atinge","Não atinge"),"erro")),IF(AND(#REF!&lt;=69,#REF!&gt;=65),IF(#REF!="M",IF(CG140&gt;=12,"Atinge","Não atinge"),IF(#REF!="F",IF(CG140&gt;=11,"Atinge","Não atinge"),"erro")),IF(AND(#REF!&lt;=74,#REF!&gt;=70),IF(#REF!="M",IF(CG140&gt;=12,"Atinge","Não atinge"),IF(#REF!="F",IF(CG140&gt;=10,"Atinge","Não atinge"),"erro")),IF(AND(#REF!&lt;=79,#REF!&gt;=75),IF(#REF!="M",IF(CG140&gt;=11,"Atinge","Não atinge"),IF(#REF!="F",IF(CG140&gt;=10,"Atinge","Não atinge"),"erro")),IF(AND(#REF!&lt;=84,#REF!&gt;=80),IF(#REF!="M",IF(CG140&gt;=10,"Atinge","Não atinge"),IF(#REF!="F",IF(CG140&gt;=9,"Atinge","Não atinge"),"erro")),IF(AND(#REF!&lt;=89,#REF!&gt;=85),IF(#REF!="M",IF(CG140&gt;=8,"Atinge","Não atinge"),IF(#REF!="F",IF(CG140&gt;=8,"Atinge","Não atinge"),"erro")),IF(#REF!&gt;=90,IF(#REF!="M",IF(CG140&gt;=7,"Atinge","Não atinge"),IF(#REF!="F",IF(CG140&gt;=4,"Atinge","Não atinge"),"erro")),IF(AND(#REF!&lt;70,#REF!&gt;64),IF(#REF!="M",IF(CG140&lt;14,"Atinge","Não atinge"),IF(#REF!="F",IF(CG140&lt;12,"Atinge","Não atinge"),"erro")),""))))))))</f>
        <v>#REF!</v>
      </c>
      <c r="CI140" s="68"/>
      <c r="CJ140" s="10" t="e">
        <f>IF(AND(#REF!&lt;=69,#REF!&gt;=60),IF(#REF!="M",IF(CI140&lt;=8,"Atinge","Não atinge"),IF(#REF!="F",IF(CI140&lt;=8,"Atinge","Não atinge"),"erro")),IF(AND(#REF!&lt;=79,#REF!&gt;=70),IF(#REF!="M",IF(CI140&lt;=9,"Atinge","Não atinge"),IF(#REF!="F",IF(CI140&lt;=9,"Atinge","Não atinge"),"erro")),IF(#REF!&gt;=80,IF(#REF!="M",IF(CI140&lt;=10,"Atinge","Não atinge"),IF(#REF!="F",IF(CI140&lt;=11,"Atinge","Não atinge"),"erro")),"")))</f>
        <v>#REF!</v>
      </c>
      <c r="CK140" s="68"/>
      <c r="CL140" s="68"/>
      <c r="CM140" s="68"/>
      <c r="CN140" s="68"/>
      <c r="CO140" s="68"/>
      <c r="CP140" s="68"/>
      <c r="CQ140" s="68"/>
      <c r="CR140" s="9">
        <f t="shared" si="22"/>
        <v>0</v>
      </c>
      <c r="CS140" s="68"/>
      <c r="CT140" s="9" t="str">
        <f t="shared" si="23"/>
        <v>Não atinge</v>
      </c>
      <c r="CU140" s="69"/>
      <c r="CV140" s="9" t="str">
        <f t="shared" si="24"/>
        <v>Atinge</v>
      </c>
      <c r="CW140" s="115"/>
      <c r="CX140" s="70"/>
      <c r="CY140" s="70"/>
      <c r="CZ140" s="35">
        <f t="shared" si="25"/>
        <v>0</v>
      </c>
      <c r="DA140" s="58"/>
      <c r="DB140" s="68"/>
      <c r="DC140" s="10" t="e">
        <f>IF(AND(#REF!&lt;=64,#REF!&gt;=60),IF(#REF!="M",IF(DB140&gt;=14,"Atinge","Não atinge"),IF(#REF!="F",IF(DB140&gt;=12,"Atinge","Não atinge"),"erro")),IF(AND(#REF!&lt;=69,#REF!&gt;=65),IF(#REF!="M",IF(DB140&gt;=12,"Atinge","Não atinge"),IF(#REF!="F",IF(DB140&gt;=11,"Atinge","Não atinge"),"erro")),IF(AND(#REF!&lt;=74,#REF!&gt;=70),IF(#REF!="M",IF(DB140&gt;=12,"Atinge","Não atinge"),IF(#REF!="F",IF(DB140&gt;=10,"Atinge","Não atinge"),"erro")),IF(AND(#REF!&lt;=79,#REF!&gt;=75),IF(#REF!="M",IF(DB140&gt;=11,"Atinge","Não atinge"),IF(#REF!="F",IF(DB140&gt;=10,"Atinge","Não atinge"),"erro")),IF(AND(#REF!&lt;=84,#REF!&gt;=80),IF(#REF!="M",IF(DB140&gt;=10,"Atinge","Não atinge"),IF(#REF!="F",IF(DB140&gt;=9,"Atinge","Não atinge"),"erro")),IF(AND(#REF!&lt;=89,#REF!&gt;=85),IF(#REF!="M",IF(DB140&gt;=8,"Atinge","Não atinge"),IF(#REF!="F",IF(DB140&gt;=8,"Atinge","Não atinge"),"erro")),IF(#REF!&gt;=90,IF(#REF!="M",IF(DB140&gt;=7,"Atinge","Não atinge"),IF(#REF!="F",IF(DB140&gt;=4,"Atinge","Não atinge"),"erro")),IF(AND(#REF!&lt;70,#REF!&gt;64),IF(#REF!="M",IF(DB140&lt;14,"Atinge","Não atinge"),IF(#REF!="F",IF(DB140&lt;12,"Atinge","Não atinge"),"erro")),""))))))))</f>
        <v>#REF!</v>
      </c>
      <c r="DD140" s="68"/>
      <c r="DE140" s="10" t="e">
        <f>IF(AND(#REF!&lt;=69,#REF!&gt;=60),IF(#REF!="M",IF(DD140&lt;=8,"Atinge","Não atinge"),IF(#REF!="F",IF(DD140&lt;=8,"Atinge","Não atinge"),"erro")),IF(AND(#REF!&lt;=79,#REF!&gt;=70),IF(#REF!="M",IF(DD140&lt;=9,"Atinge","Não atinge"),IF(#REF!="F",IF(DD140&lt;=9,"Atinge","Não atinge"),"erro")),IF(#REF!&gt;=80,IF(#REF!="M",IF(DD140&lt;=10,"Atinge","Não atinge"),IF(#REF!="F",IF(DD140&lt;=11,"Atinge","Não atinge"),"erro")),"")))</f>
        <v>#REF!</v>
      </c>
      <c r="DF140" s="68"/>
      <c r="DG140" s="68"/>
      <c r="DH140" s="68"/>
      <c r="DI140" s="68"/>
      <c r="DJ140" s="68"/>
      <c r="DK140" s="68"/>
      <c r="DL140" s="68"/>
      <c r="DM140" s="9">
        <f t="shared" si="26"/>
        <v>0</v>
      </c>
      <c r="DN140" s="9" t="str">
        <f t="shared" si="20"/>
        <v>Não Atinge</v>
      </c>
      <c r="DO140" s="68"/>
      <c r="DP140" s="9" t="str">
        <f t="shared" si="27"/>
        <v>Não atinge</v>
      </c>
      <c r="DQ140" s="69"/>
      <c r="DR140" s="9" t="str">
        <f t="shared" si="28"/>
        <v>Atinge</v>
      </c>
      <c r="DS140" s="115"/>
      <c r="DT140" s="58"/>
      <c r="DU140" s="59"/>
      <c r="DV140" s="59"/>
      <c r="DW140" s="67"/>
      <c r="DX140" s="67"/>
      <c r="DY140" s="59"/>
      <c r="DZ140" s="67"/>
      <c r="EA140" s="59"/>
      <c r="EB140" s="59"/>
      <c r="EC140" s="59"/>
      <c r="ED140" s="59"/>
      <c r="EE140" s="59"/>
      <c r="EF140" s="67"/>
    </row>
    <row r="141" spans="1:136" s="5" customFormat="1" ht="24.95" customHeight="1">
      <c r="A141" s="9">
        <v>138</v>
      </c>
      <c r="B141" s="73" t="str">
        <f>'DADOS PESSOAIS'!B141</f>
        <v>(código)</v>
      </c>
      <c r="C141" s="58"/>
      <c r="D141" s="65"/>
      <c r="E141" s="65"/>
      <c r="F141" s="64"/>
      <c r="G141" s="59"/>
      <c r="H141" s="59"/>
      <c r="I141" s="67"/>
      <c r="J141" s="67"/>
      <c r="K141" s="59"/>
      <c r="L141" s="67"/>
      <c r="M141" s="59"/>
      <c r="N141" s="59"/>
      <c r="O141" s="59"/>
      <c r="P141" s="59"/>
      <c r="Q141" s="59"/>
      <c r="R141" s="67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67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9">
        <f t="shared" si="21"/>
        <v>0</v>
      </c>
      <c r="CG141" s="68"/>
      <c r="CH141" s="10" t="e">
        <f>IF(AND(#REF!&lt;=64,#REF!&gt;=60),IF(#REF!="M",IF(CG141&gt;=14,"Atinge","Não atinge"),IF(#REF!="F",IF(CG141&gt;=12,"Atinge","Não atinge"),"erro")),IF(AND(#REF!&lt;=69,#REF!&gt;=65),IF(#REF!="M",IF(CG141&gt;=12,"Atinge","Não atinge"),IF(#REF!="F",IF(CG141&gt;=11,"Atinge","Não atinge"),"erro")),IF(AND(#REF!&lt;=74,#REF!&gt;=70),IF(#REF!="M",IF(CG141&gt;=12,"Atinge","Não atinge"),IF(#REF!="F",IF(CG141&gt;=10,"Atinge","Não atinge"),"erro")),IF(AND(#REF!&lt;=79,#REF!&gt;=75),IF(#REF!="M",IF(CG141&gt;=11,"Atinge","Não atinge"),IF(#REF!="F",IF(CG141&gt;=10,"Atinge","Não atinge"),"erro")),IF(AND(#REF!&lt;=84,#REF!&gt;=80),IF(#REF!="M",IF(CG141&gt;=10,"Atinge","Não atinge"),IF(#REF!="F",IF(CG141&gt;=9,"Atinge","Não atinge"),"erro")),IF(AND(#REF!&lt;=89,#REF!&gt;=85),IF(#REF!="M",IF(CG141&gt;=8,"Atinge","Não atinge"),IF(#REF!="F",IF(CG141&gt;=8,"Atinge","Não atinge"),"erro")),IF(#REF!&gt;=90,IF(#REF!="M",IF(CG141&gt;=7,"Atinge","Não atinge"),IF(#REF!="F",IF(CG141&gt;=4,"Atinge","Não atinge"),"erro")),IF(AND(#REF!&lt;70,#REF!&gt;64),IF(#REF!="M",IF(CG141&lt;14,"Atinge","Não atinge"),IF(#REF!="F",IF(CG141&lt;12,"Atinge","Não atinge"),"erro")),""))))))))</f>
        <v>#REF!</v>
      </c>
      <c r="CI141" s="68"/>
      <c r="CJ141" s="10" t="e">
        <f>IF(AND(#REF!&lt;=69,#REF!&gt;=60),IF(#REF!="M",IF(CI141&lt;=8,"Atinge","Não atinge"),IF(#REF!="F",IF(CI141&lt;=8,"Atinge","Não atinge"),"erro")),IF(AND(#REF!&lt;=79,#REF!&gt;=70),IF(#REF!="M",IF(CI141&lt;=9,"Atinge","Não atinge"),IF(#REF!="F",IF(CI141&lt;=9,"Atinge","Não atinge"),"erro")),IF(#REF!&gt;=80,IF(#REF!="M",IF(CI141&lt;=10,"Atinge","Não atinge"),IF(#REF!="F",IF(CI141&lt;=11,"Atinge","Não atinge"),"erro")),"")))</f>
        <v>#REF!</v>
      </c>
      <c r="CK141" s="68"/>
      <c r="CL141" s="68"/>
      <c r="CM141" s="68"/>
      <c r="CN141" s="68"/>
      <c r="CO141" s="68"/>
      <c r="CP141" s="68"/>
      <c r="CQ141" s="68"/>
      <c r="CR141" s="9">
        <f t="shared" si="22"/>
        <v>0</v>
      </c>
      <c r="CS141" s="68"/>
      <c r="CT141" s="9" t="str">
        <f t="shared" si="23"/>
        <v>Não atinge</v>
      </c>
      <c r="CU141" s="69"/>
      <c r="CV141" s="9" t="str">
        <f t="shared" si="24"/>
        <v>Atinge</v>
      </c>
      <c r="CW141" s="115"/>
      <c r="CX141" s="70"/>
      <c r="CY141" s="70"/>
      <c r="CZ141" s="35">
        <f t="shared" si="25"/>
        <v>0</v>
      </c>
      <c r="DA141" s="58"/>
      <c r="DB141" s="68"/>
      <c r="DC141" s="10" t="e">
        <f>IF(AND(#REF!&lt;=64,#REF!&gt;=60),IF(#REF!="M",IF(DB141&gt;=14,"Atinge","Não atinge"),IF(#REF!="F",IF(DB141&gt;=12,"Atinge","Não atinge"),"erro")),IF(AND(#REF!&lt;=69,#REF!&gt;=65),IF(#REF!="M",IF(DB141&gt;=12,"Atinge","Não atinge"),IF(#REF!="F",IF(DB141&gt;=11,"Atinge","Não atinge"),"erro")),IF(AND(#REF!&lt;=74,#REF!&gt;=70),IF(#REF!="M",IF(DB141&gt;=12,"Atinge","Não atinge"),IF(#REF!="F",IF(DB141&gt;=10,"Atinge","Não atinge"),"erro")),IF(AND(#REF!&lt;=79,#REF!&gt;=75),IF(#REF!="M",IF(DB141&gt;=11,"Atinge","Não atinge"),IF(#REF!="F",IF(DB141&gt;=10,"Atinge","Não atinge"),"erro")),IF(AND(#REF!&lt;=84,#REF!&gt;=80),IF(#REF!="M",IF(DB141&gt;=10,"Atinge","Não atinge"),IF(#REF!="F",IF(DB141&gt;=9,"Atinge","Não atinge"),"erro")),IF(AND(#REF!&lt;=89,#REF!&gt;=85),IF(#REF!="M",IF(DB141&gt;=8,"Atinge","Não atinge"),IF(#REF!="F",IF(DB141&gt;=8,"Atinge","Não atinge"),"erro")),IF(#REF!&gt;=90,IF(#REF!="M",IF(DB141&gt;=7,"Atinge","Não atinge"),IF(#REF!="F",IF(DB141&gt;=4,"Atinge","Não atinge"),"erro")),IF(AND(#REF!&lt;70,#REF!&gt;64),IF(#REF!="M",IF(DB141&lt;14,"Atinge","Não atinge"),IF(#REF!="F",IF(DB141&lt;12,"Atinge","Não atinge"),"erro")),""))))))))</f>
        <v>#REF!</v>
      </c>
      <c r="DD141" s="68"/>
      <c r="DE141" s="10" t="e">
        <f>IF(AND(#REF!&lt;=69,#REF!&gt;=60),IF(#REF!="M",IF(DD141&lt;=8,"Atinge","Não atinge"),IF(#REF!="F",IF(DD141&lt;=8,"Atinge","Não atinge"),"erro")),IF(AND(#REF!&lt;=79,#REF!&gt;=70),IF(#REF!="M",IF(DD141&lt;=9,"Atinge","Não atinge"),IF(#REF!="F",IF(DD141&lt;=9,"Atinge","Não atinge"),"erro")),IF(#REF!&gt;=80,IF(#REF!="M",IF(DD141&lt;=10,"Atinge","Não atinge"),IF(#REF!="F",IF(DD141&lt;=11,"Atinge","Não atinge"),"erro")),"")))</f>
        <v>#REF!</v>
      </c>
      <c r="DF141" s="68"/>
      <c r="DG141" s="68"/>
      <c r="DH141" s="68"/>
      <c r="DI141" s="68"/>
      <c r="DJ141" s="68"/>
      <c r="DK141" s="68"/>
      <c r="DL141" s="68"/>
      <c r="DM141" s="9">
        <f t="shared" si="26"/>
        <v>0</v>
      </c>
      <c r="DN141" s="9" t="str">
        <f t="shared" si="20"/>
        <v>Não Atinge</v>
      </c>
      <c r="DO141" s="68"/>
      <c r="DP141" s="9" t="str">
        <f t="shared" si="27"/>
        <v>Não atinge</v>
      </c>
      <c r="DQ141" s="69"/>
      <c r="DR141" s="9" t="str">
        <f t="shared" si="28"/>
        <v>Atinge</v>
      </c>
      <c r="DS141" s="115"/>
      <c r="DT141" s="58"/>
      <c r="DU141" s="59"/>
      <c r="DV141" s="59"/>
      <c r="DW141" s="67"/>
      <c r="DX141" s="67"/>
      <c r="DY141" s="59"/>
      <c r="DZ141" s="67"/>
      <c r="EA141" s="59"/>
      <c r="EB141" s="59"/>
      <c r="EC141" s="59"/>
      <c r="ED141" s="59"/>
      <c r="EE141" s="59"/>
      <c r="EF141" s="67"/>
    </row>
    <row r="142" spans="1:136" s="5" customFormat="1" ht="24.95" customHeight="1">
      <c r="A142" s="9">
        <v>139</v>
      </c>
      <c r="B142" s="73" t="str">
        <f>'DADOS PESSOAIS'!B142</f>
        <v>(código)</v>
      </c>
      <c r="C142" s="58"/>
      <c r="D142" s="65"/>
      <c r="E142" s="65"/>
      <c r="F142" s="64"/>
      <c r="G142" s="59"/>
      <c r="H142" s="59"/>
      <c r="I142" s="67"/>
      <c r="J142" s="67"/>
      <c r="K142" s="59"/>
      <c r="L142" s="67"/>
      <c r="M142" s="59"/>
      <c r="N142" s="59"/>
      <c r="O142" s="59"/>
      <c r="P142" s="59"/>
      <c r="Q142" s="59"/>
      <c r="R142" s="67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67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9">
        <f t="shared" si="21"/>
        <v>0</v>
      </c>
      <c r="CG142" s="68"/>
      <c r="CH142" s="10" t="e">
        <f>IF(AND(#REF!&lt;=64,#REF!&gt;=60),IF(#REF!="M",IF(CG142&gt;=14,"Atinge","Não atinge"),IF(#REF!="F",IF(CG142&gt;=12,"Atinge","Não atinge"),"erro")),IF(AND(#REF!&lt;=69,#REF!&gt;=65),IF(#REF!="M",IF(CG142&gt;=12,"Atinge","Não atinge"),IF(#REF!="F",IF(CG142&gt;=11,"Atinge","Não atinge"),"erro")),IF(AND(#REF!&lt;=74,#REF!&gt;=70),IF(#REF!="M",IF(CG142&gt;=12,"Atinge","Não atinge"),IF(#REF!="F",IF(CG142&gt;=10,"Atinge","Não atinge"),"erro")),IF(AND(#REF!&lt;=79,#REF!&gt;=75),IF(#REF!="M",IF(CG142&gt;=11,"Atinge","Não atinge"),IF(#REF!="F",IF(CG142&gt;=10,"Atinge","Não atinge"),"erro")),IF(AND(#REF!&lt;=84,#REF!&gt;=80),IF(#REF!="M",IF(CG142&gt;=10,"Atinge","Não atinge"),IF(#REF!="F",IF(CG142&gt;=9,"Atinge","Não atinge"),"erro")),IF(AND(#REF!&lt;=89,#REF!&gt;=85),IF(#REF!="M",IF(CG142&gt;=8,"Atinge","Não atinge"),IF(#REF!="F",IF(CG142&gt;=8,"Atinge","Não atinge"),"erro")),IF(#REF!&gt;=90,IF(#REF!="M",IF(CG142&gt;=7,"Atinge","Não atinge"),IF(#REF!="F",IF(CG142&gt;=4,"Atinge","Não atinge"),"erro")),IF(AND(#REF!&lt;70,#REF!&gt;64),IF(#REF!="M",IF(CG142&lt;14,"Atinge","Não atinge"),IF(#REF!="F",IF(CG142&lt;12,"Atinge","Não atinge"),"erro")),""))))))))</f>
        <v>#REF!</v>
      </c>
      <c r="CI142" s="68"/>
      <c r="CJ142" s="10" t="e">
        <f>IF(AND(#REF!&lt;=69,#REF!&gt;=60),IF(#REF!="M",IF(CI142&lt;=8,"Atinge","Não atinge"),IF(#REF!="F",IF(CI142&lt;=8,"Atinge","Não atinge"),"erro")),IF(AND(#REF!&lt;=79,#REF!&gt;=70),IF(#REF!="M",IF(CI142&lt;=9,"Atinge","Não atinge"),IF(#REF!="F",IF(CI142&lt;=9,"Atinge","Não atinge"),"erro")),IF(#REF!&gt;=80,IF(#REF!="M",IF(CI142&lt;=10,"Atinge","Não atinge"),IF(#REF!="F",IF(CI142&lt;=11,"Atinge","Não atinge"),"erro")),"")))</f>
        <v>#REF!</v>
      </c>
      <c r="CK142" s="68"/>
      <c r="CL142" s="68"/>
      <c r="CM142" s="68"/>
      <c r="CN142" s="68"/>
      <c r="CO142" s="68"/>
      <c r="CP142" s="68"/>
      <c r="CQ142" s="68"/>
      <c r="CR142" s="9">
        <f t="shared" si="22"/>
        <v>0</v>
      </c>
      <c r="CS142" s="68"/>
      <c r="CT142" s="9" t="str">
        <f t="shared" si="23"/>
        <v>Não atinge</v>
      </c>
      <c r="CU142" s="69"/>
      <c r="CV142" s="9" t="str">
        <f t="shared" si="24"/>
        <v>Atinge</v>
      </c>
      <c r="CW142" s="115"/>
      <c r="CX142" s="70"/>
      <c r="CY142" s="70"/>
      <c r="CZ142" s="35">
        <f t="shared" si="25"/>
        <v>0</v>
      </c>
      <c r="DA142" s="58"/>
      <c r="DB142" s="68"/>
      <c r="DC142" s="10" t="e">
        <f>IF(AND(#REF!&lt;=64,#REF!&gt;=60),IF(#REF!="M",IF(DB142&gt;=14,"Atinge","Não atinge"),IF(#REF!="F",IF(DB142&gt;=12,"Atinge","Não atinge"),"erro")),IF(AND(#REF!&lt;=69,#REF!&gt;=65),IF(#REF!="M",IF(DB142&gt;=12,"Atinge","Não atinge"),IF(#REF!="F",IF(DB142&gt;=11,"Atinge","Não atinge"),"erro")),IF(AND(#REF!&lt;=74,#REF!&gt;=70),IF(#REF!="M",IF(DB142&gt;=12,"Atinge","Não atinge"),IF(#REF!="F",IF(DB142&gt;=10,"Atinge","Não atinge"),"erro")),IF(AND(#REF!&lt;=79,#REF!&gt;=75),IF(#REF!="M",IF(DB142&gt;=11,"Atinge","Não atinge"),IF(#REF!="F",IF(DB142&gt;=10,"Atinge","Não atinge"),"erro")),IF(AND(#REF!&lt;=84,#REF!&gt;=80),IF(#REF!="M",IF(DB142&gt;=10,"Atinge","Não atinge"),IF(#REF!="F",IF(DB142&gt;=9,"Atinge","Não atinge"),"erro")),IF(AND(#REF!&lt;=89,#REF!&gt;=85),IF(#REF!="M",IF(DB142&gt;=8,"Atinge","Não atinge"),IF(#REF!="F",IF(DB142&gt;=8,"Atinge","Não atinge"),"erro")),IF(#REF!&gt;=90,IF(#REF!="M",IF(DB142&gt;=7,"Atinge","Não atinge"),IF(#REF!="F",IF(DB142&gt;=4,"Atinge","Não atinge"),"erro")),IF(AND(#REF!&lt;70,#REF!&gt;64),IF(#REF!="M",IF(DB142&lt;14,"Atinge","Não atinge"),IF(#REF!="F",IF(DB142&lt;12,"Atinge","Não atinge"),"erro")),""))))))))</f>
        <v>#REF!</v>
      </c>
      <c r="DD142" s="68"/>
      <c r="DE142" s="10" t="e">
        <f>IF(AND(#REF!&lt;=69,#REF!&gt;=60),IF(#REF!="M",IF(DD142&lt;=8,"Atinge","Não atinge"),IF(#REF!="F",IF(DD142&lt;=8,"Atinge","Não atinge"),"erro")),IF(AND(#REF!&lt;=79,#REF!&gt;=70),IF(#REF!="M",IF(DD142&lt;=9,"Atinge","Não atinge"),IF(#REF!="F",IF(DD142&lt;=9,"Atinge","Não atinge"),"erro")),IF(#REF!&gt;=80,IF(#REF!="M",IF(DD142&lt;=10,"Atinge","Não atinge"),IF(#REF!="F",IF(DD142&lt;=11,"Atinge","Não atinge"),"erro")),"")))</f>
        <v>#REF!</v>
      </c>
      <c r="DF142" s="68"/>
      <c r="DG142" s="68"/>
      <c r="DH142" s="68"/>
      <c r="DI142" s="68"/>
      <c r="DJ142" s="68"/>
      <c r="DK142" s="68"/>
      <c r="DL142" s="68"/>
      <c r="DM142" s="9">
        <f t="shared" si="26"/>
        <v>0</v>
      </c>
      <c r="DN142" s="9" t="str">
        <f t="shared" si="20"/>
        <v>Não Atinge</v>
      </c>
      <c r="DO142" s="68"/>
      <c r="DP142" s="9" t="str">
        <f t="shared" si="27"/>
        <v>Não atinge</v>
      </c>
      <c r="DQ142" s="69"/>
      <c r="DR142" s="9" t="str">
        <f t="shared" si="28"/>
        <v>Atinge</v>
      </c>
      <c r="DS142" s="115"/>
      <c r="DT142" s="58"/>
      <c r="DU142" s="59"/>
      <c r="DV142" s="59"/>
      <c r="DW142" s="67"/>
      <c r="DX142" s="67"/>
      <c r="DY142" s="59"/>
      <c r="DZ142" s="67"/>
      <c r="EA142" s="59"/>
      <c r="EB142" s="59"/>
      <c r="EC142" s="59"/>
      <c r="ED142" s="59"/>
      <c r="EE142" s="59"/>
      <c r="EF142" s="67"/>
    </row>
    <row r="143" spans="1:136" s="5" customFormat="1" ht="24.95" customHeight="1">
      <c r="A143" s="9">
        <v>140</v>
      </c>
      <c r="B143" s="73" t="str">
        <f>'DADOS PESSOAIS'!B143</f>
        <v>(código)</v>
      </c>
      <c r="C143" s="58"/>
      <c r="D143" s="65"/>
      <c r="E143" s="65"/>
      <c r="F143" s="64"/>
      <c r="G143" s="59"/>
      <c r="H143" s="59"/>
      <c r="I143" s="67"/>
      <c r="J143" s="67"/>
      <c r="K143" s="59"/>
      <c r="L143" s="67"/>
      <c r="M143" s="59"/>
      <c r="N143" s="59"/>
      <c r="O143" s="59"/>
      <c r="P143" s="59"/>
      <c r="Q143" s="59"/>
      <c r="R143" s="67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67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9">
        <f t="shared" si="21"/>
        <v>0</v>
      </c>
      <c r="CG143" s="68"/>
      <c r="CH143" s="10" t="e">
        <f>IF(AND(#REF!&lt;=64,#REF!&gt;=60),IF(#REF!="M",IF(CG143&gt;=14,"Atinge","Não atinge"),IF(#REF!="F",IF(CG143&gt;=12,"Atinge","Não atinge"),"erro")),IF(AND(#REF!&lt;=69,#REF!&gt;=65),IF(#REF!="M",IF(CG143&gt;=12,"Atinge","Não atinge"),IF(#REF!="F",IF(CG143&gt;=11,"Atinge","Não atinge"),"erro")),IF(AND(#REF!&lt;=74,#REF!&gt;=70),IF(#REF!="M",IF(CG143&gt;=12,"Atinge","Não atinge"),IF(#REF!="F",IF(CG143&gt;=10,"Atinge","Não atinge"),"erro")),IF(AND(#REF!&lt;=79,#REF!&gt;=75),IF(#REF!="M",IF(CG143&gt;=11,"Atinge","Não atinge"),IF(#REF!="F",IF(CG143&gt;=10,"Atinge","Não atinge"),"erro")),IF(AND(#REF!&lt;=84,#REF!&gt;=80),IF(#REF!="M",IF(CG143&gt;=10,"Atinge","Não atinge"),IF(#REF!="F",IF(CG143&gt;=9,"Atinge","Não atinge"),"erro")),IF(AND(#REF!&lt;=89,#REF!&gt;=85),IF(#REF!="M",IF(CG143&gt;=8,"Atinge","Não atinge"),IF(#REF!="F",IF(CG143&gt;=8,"Atinge","Não atinge"),"erro")),IF(#REF!&gt;=90,IF(#REF!="M",IF(CG143&gt;=7,"Atinge","Não atinge"),IF(#REF!="F",IF(CG143&gt;=4,"Atinge","Não atinge"),"erro")),IF(AND(#REF!&lt;70,#REF!&gt;64),IF(#REF!="M",IF(CG143&lt;14,"Atinge","Não atinge"),IF(#REF!="F",IF(CG143&lt;12,"Atinge","Não atinge"),"erro")),""))))))))</f>
        <v>#REF!</v>
      </c>
      <c r="CI143" s="68"/>
      <c r="CJ143" s="10" t="e">
        <f>IF(AND(#REF!&lt;=69,#REF!&gt;=60),IF(#REF!="M",IF(CI143&lt;=8,"Atinge","Não atinge"),IF(#REF!="F",IF(CI143&lt;=8,"Atinge","Não atinge"),"erro")),IF(AND(#REF!&lt;=79,#REF!&gt;=70),IF(#REF!="M",IF(CI143&lt;=9,"Atinge","Não atinge"),IF(#REF!="F",IF(CI143&lt;=9,"Atinge","Não atinge"),"erro")),IF(#REF!&gt;=80,IF(#REF!="M",IF(CI143&lt;=10,"Atinge","Não atinge"),IF(#REF!="F",IF(CI143&lt;=11,"Atinge","Não atinge"),"erro")),"")))</f>
        <v>#REF!</v>
      </c>
      <c r="CK143" s="68"/>
      <c r="CL143" s="68"/>
      <c r="CM143" s="68"/>
      <c r="CN143" s="68"/>
      <c r="CO143" s="68"/>
      <c r="CP143" s="68"/>
      <c r="CQ143" s="68"/>
      <c r="CR143" s="9">
        <f t="shared" si="22"/>
        <v>0</v>
      </c>
      <c r="CS143" s="68"/>
      <c r="CT143" s="9" t="str">
        <f t="shared" si="23"/>
        <v>Não atinge</v>
      </c>
      <c r="CU143" s="69"/>
      <c r="CV143" s="9" t="str">
        <f t="shared" si="24"/>
        <v>Atinge</v>
      </c>
      <c r="CW143" s="115"/>
      <c r="CX143" s="70"/>
      <c r="CY143" s="70"/>
      <c r="CZ143" s="35">
        <f t="shared" si="25"/>
        <v>0</v>
      </c>
      <c r="DA143" s="58"/>
      <c r="DB143" s="68"/>
      <c r="DC143" s="10" t="e">
        <f>IF(AND(#REF!&lt;=64,#REF!&gt;=60),IF(#REF!="M",IF(DB143&gt;=14,"Atinge","Não atinge"),IF(#REF!="F",IF(DB143&gt;=12,"Atinge","Não atinge"),"erro")),IF(AND(#REF!&lt;=69,#REF!&gt;=65),IF(#REF!="M",IF(DB143&gt;=12,"Atinge","Não atinge"),IF(#REF!="F",IF(DB143&gt;=11,"Atinge","Não atinge"),"erro")),IF(AND(#REF!&lt;=74,#REF!&gt;=70),IF(#REF!="M",IF(DB143&gt;=12,"Atinge","Não atinge"),IF(#REF!="F",IF(DB143&gt;=10,"Atinge","Não atinge"),"erro")),IF(AND(#REF!&lt;=79,#REF!&gt;=75),IF(#REF!="M",IF(DB143&gt;=11,"Atinge","Não atinge"),IF(#REF!="F",IF(DB143&gt;=10,"Atinge","Não atinge"),"erro")),IF(AND(#REF!&lt;=84,#REF!&gt;=80),IF(#REF!="M",IF(DB143&gt;=10,"Atinge","Não atinge"),IF(#REF!="F",IF(DB143&gt;=9,"Atinge","Não atinge"),"erro")),IF(AND(#REF!&lt;=89,#REF!&gt;=85),IF(#REF!="M",IF(DB143&gt;=8,"Atinge","Não atinge"),IF(#REF!="F",IF(DB143&gt;=8,"Atinge","Não atinge"),"erro")),IF(#REF!&gt;=90,IF(#REF!="M",IF(DB143&gt;=7,"Atinge","Não atinge"),IF(#REF!="F",IF(DB143&gt;=4,"Atinge","Não atinge"),"erro")),IF(AND(#REF!&lt;70,#REF!&gt;64),IF(#REF!="M",IF(DB143&lt;14,"Atinge","Não atinge"),IF(#REF!="F",IF(DB143&lt;12,"Atinge","Não atinge"),"erro")),""))))))))</f>
        <v>#REF!</v>
      </c>
      <c r="DD143" s="68"/>
      <c r="DE143" s="10" t="e">
        <f>IF(AND(#REF!&lt;=69,#REF!&gt;=60),IF(#REF!="M",IF(DD143&lt;=8,"Atinge","Não atinge"),IF(#REF!="F",IF(DD143&lt;=8,"Atinge","Não atinge"),"erro")),IF(AND(#REF!&lt;=79,#REF!&gt;=70),IF(#REF!="M",IF(DD143&lt;=9,"Atinge","Não atinge"),IF(#REF!="F",IF(DD143&lt;=9,"Atinge","Não atinge"),"erro")),IF(#REF!&gt;=80,IF(#REF!="M",IF(DD143&lt;=10,"Atinge","Não atinge"),IF(#REF!="F",IF(DD143&lt;=11,"Atinge","Não atinge"),"erro")),"")))</f>
        <v>#REF!</v>
      </c>
      <c r="DF143" s="68"/>
      <c r="DG143" s="68"/>
      <c r="DH143" s="68"/>
      <c r="DI143" s="68"/>
      <c r="DJ143" s="68"/>
      <c r="DK143" s="68"/>
      <c r="DL143" s="68"/>
      <c r="DM143" s="9">
        <f t="shared" si="26"/>
        <v>0</v>
      </c>
      <c r="DN143" s="9" t="str">
        <f t="shared" si="20"/>
        <v>Não Atinge</v>
      </c>
      <c r="DO143" s="68"/>
      <c r="DP143" s="9" t="str">
        <f t="shared" si="27"/>
        <v>Não atinge</v>
      </c>
      <c r="DQ143" s="69"/>
      <c r="DR143" s="9" t="str">
        <f t="shared" si="28"/>
        <v>Atinge</v>
      </c>
      <c r="DS143" s="115"/>
      <c r="DT143" s="58"/>
      <c r="DU143" s="59"/>
      <c r="DV143" s="59"/>
      <c r="DW143" s="67"/>
      <c r="DX143" s="67"/>
      <c r="DY143" s="59"/>
      <c r="DZ143" s="67"/>
      <c r="EA143" s="59"/>
      <c r="EB143" s="59"/>
      <c r="EC143" s="59"/>
      <c r="ED143" s="59"/>
      <c r="EE143" s="59"/>
      <c r="EF143" s="67"/>
    </row>
    <row r="144" spans="1:136" s="5" customFormat="1" ht="24.95" customHeight="1">
      <c r="A144" s="9">
        <v>141</v>
      </c>
      <c r="B144" s="73" t="str">
        <f>'DADOS PESSOAIS'!B144</f>
        <v>(código)</v>
      </c>
      <c r="C144" s="58"/>
      <c r="D144" s="65"/>
      <c r="E144" s="65"/>
      <c r="F144" s="64"/>
      <c r="G144" s="59"/>
      <c r="H144" s="59"/>
      <c r="I144" s="67"/>
      <c r="J144" s="67"/>
      <c r="K144" s="59"/>
      <c r="L144" s="67"/>
      <c r="M144" s="59"/>
      <c r="N144" s="59"/>
      <c r="O144" s="59"/>
      <c r="P144" s="59"/>
      <c r="Q144" s="59"/>
      <c r="R144" s="67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67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9">
        <f t="shared" si="21"/>
        <v>0</v>
      </c>
      <c r="CG144" s="68"/>
      <c r="CH144" s="10" t="e">
        <f>IF(AND(#REF!&lt;=64,#REF!&gt;=60),IF(#REF!="M",IF(CG144&gt;=14,"Atinge","Não atinge"),IF(#REF!="F",IF(CG144&gt;=12,"Atinge","Não atinge"),"erro")),IF(AND(#REF!&lt;=69,#REF!&gt;=65),IF(#REF!="M",IF(CG144&gt;=12,"Atinge","Não atinge"),IF(#REF!="F",IF(CG144&gt;=11,"Atinge","Não atinge"),"erro")),IF(AND(#REF!&lt;=74,#REF!&gt;=70),IF(#REF!="M",IF(CG144&gt;=12,"Atinge","Não atinge"),IF(#REF!="F",IF(CG144&gt;=10,"Atinge","Não atinge"),"erro")),IF(AND(#REF!&lt;=79,#REF!&gt;=75),IF(#REF!="M",IF(CG144&gt;=11,"Atinge","Não atinge"),IF(#REF!="F",IF(CG144&gt;=10,"Atinge","Não atinge"),"erro")),IF(AND(#REF!&lt;=84,#REF!&gt;=80),IF(#REF!="M",IF(CG144&gt;=10,"Atinge","Não atinge"),IF(#REF!="F",IF(CG144&gt;=9,"Atinge","Não atinge"),"erro")),IF(AND(#REF!&lt;=89,#REF!&gt;=85),IF(#REF!="M",IF(CG144&gt;=8,"Atinge","Não atinge"),IF(#REF!="F",IF(CG144&gt;=8,"Atinge","Não atinge"),"erro")),IF(#REF!&gt;=90,IF(#REF!="M",IF(CG144&gt;=7,"Atinge","Não atinge"),IF(#REF!="F",IF(CG144&gt;=4,"Atinge","Não atinge"),"erro")),IF(AND(#REF!&lt;70,#REF!&gt;64),IF(#REF!="M",IF(CG144&lt;14,"Atinge","Não atinge"),IF(#REF!="F",IF(CG144&lt;12,"Atinge","Não atinge"),"erro")),""))))))))</f>
        <v>#REF!</v>
      </c>
      <c r="CI144" s="68"/>
      <c r="CJ144" s="10" t="e">
        <f>IF(AND(#REF!&lt;=69,#REF!&gt;=60),IF(#REF!="M",IF(CI144&lt;=8,"Atinge","Não atinge"),IF(#REF!="F",IF(CI144&lt;=8,"Atinge","Não atinge"),"erro")),IF(AND(#REF!&lt;=79,#REF!&gt;=70),IF(#REF!="M",IF(CI144&lt;=9,"Atinge","Não atinge"),IF(#REF!="F",IF(CI144&lt;=9,"Atinge","Não atinge"),"erro")),IF(#REF!&gt;=80,IF(#REF!="M",IF(CI144&lt;=10,"Atinge","Não atinge"),IF(#REF!="F",IF(CI144&lt;=11,"Atinge","Não atinge"),"erro")),"")))</f>
        <v>#REF!</v>
      </c>
      <c r="CK144" s="68"/>
      <c r="CL144" s="68"/>
      <c r="CM144" s="68"/>
      <c r="CN144" s="68"/>
      <c r="CO144" s="68"/>
      <c r="CP144" s="68"/>
      <c r="CQ144" s="68"/>
      <c r="CR144" s="9">
        <f t="shared" si="22"/>
        <v>0</v>
      </c>
      <c r="CS144" s="68"/>
      <c r="CT144" s="9" t="str">
        <f t="shared" si="23"/>
        <v>Não atinge</v>
      </c>
      <c r="CU144" s="69"/>
      <c r="CV144" s="9" t="str">
        <f t="shared" si="24"/>
        <v>Atinge</v>
      </c>
      <c r="CW144" s="115"/>
      <c r="CX144" s="70"/>
      <c r="CY144" s="70"/>
      <c r="CZ144" s="35">
        <f t="shared" si="25"/>
        <v>0</v>
      </c>
      <c r="DA144" s="58"/>
      <c r="DB144" s="68"/>
      <c r="DC144" s="10" t="e">
        <f>IF(AND(#REF!&lt;=64,#REF!&gt;=60),IF(#REF!="M",IF(DB144&gt;=14,"Atinge","Não atinge"),IF(#REF!="F",IF(DB144&gt;=12,"Atinge","Não atinge"),"erro")),IF(AND(#REF!&lt;=69,#REF!&gt;=65),IF(#REF!="M",IF(DB144&gt;=12,"Atinge","Não atinge"),IF(#REF!="F",IF(DB144&gt;=11,"Atinge","Não atinge"),"erro")),IF(AND(#REF!&lt;=74,#REF!&gt;=70),IF(#REF!="M",IF(DB144&gt;=12,"Atinge","Não atinge"),IF(#REF!="F",IF(DB144&gt;=10,"Atinge","Não atinge"),"erro")),IF(AND(#REF!&lt;=79,#REF!&gt;=75),IF(#REF!="M",IF(DB144&gt;=11,"Atinge","Não atinge"),IF(#REF!="F",IF(DB144&gt;=10,"Atinge","Não atinge"),"erro")),IF(AND(#REF!&lt;=84,#REF!&gt;=80),IF(#REF!="M",IF(DB144&gt;=10,"Atinge","Não atinge"),IF(#REF!="F",IF(DB144&gt;=9,"Atinge","Não atinge"),"erro")),IF(AND(#REF!&lt;=89,#REF!&gt;=85),IF(#REF!="M",IF(DB144&gt;=8,"Atinge","Não atinge"),IF(#REF!="F",IF(DB144&gt;=8,"Atinge","Não atinge"),"erro")),IF(#REF!&gt;=90,IF(#REF!="M",IF(DB144&gt;=7,"Atinge","Não atinge"),IF(#REF!="F",IF(DB144&gt;=4,"Atinge","Não atinge"),"erro")),IF(AND(#REF!&lt;70,#REF!&gt;64),IF(#REF!="M",IF(DB144&lt;14,"Atinge","Não atinge"),IF(#REF!="F",IF(DB144&lt;12,"Atinge","Não atinge"),"erro")),""))))))))</f>
        <v>#REF!</v>
      </c>
      <c r="DD144" s="68"/>
      <c r="DE144" s="10" t="e">
        <f>IF(AND(#REF!&lt;=69,#REF!&gt;=60),IF(#REF!="M",IF(DD144&lt;=8,"Atinge","Não atinge"),IF(#REF!="F",IF(DD144&lt;=8,"Atinge","Não atinge"),"erro")),IF(AND(#REF!&lt;=79,#REF!&gt;=70),IF(#REF!="M",IF(DD144&lt;=9,"Atinge","Não atinge"),IF(#REF!="F",IF(DD144&lt;=9,"Atinge","Não atinge"),"erro")),IF(#REF!&gt;=80,IF(#REF!="M",IF(DD144&lt;=10,"Atinge","Não atinge"),IF(#REF!="F",IF(DD144&lt;=11,"Atinge","Não atinge"),"erro")),"")))</f>
        <v>#REF!</v>
      </c>
      <c r="DF144" s="68"/>
      <c r="DG144" s="68"/>
      <c r="DH144" s="68"/>
      <c r="DI144" s="68"/>
      <c r="DJ144" s="68"/>
      <c r="DK144" s="68"/>
      <c r="DL144" s="68"/>
      <c r="DM144" s="9">
        <f t="shared" si="26"/>
        <v>0</v>
      </c>
      <c r="DN144" s="9" t="str">
        <f t="shared" si="20"/>
        <v>Não Atinge</v>
      </c>
      <c r="DO144" s="68"/>
      <c r="DP144" s="9" t="str">
        <f t="shared" si="27"/>
        <v>Não atinge</v>
      </c>
      <c r="DQ144" s="69"/>
      <c r="DR144" s="9" t="str">
        <f t="shared" si="28"/>
        <v>Atinge</v>
      </c>
      <c r="DS144" s="115"/>
      <c r="DT144" s="58"/>
      <c r="DU144" s="59"/>
      <c r="DV144" s="59"/>
      <c r="DW144" s="67"/>
      <c r="DX144" s="67"/>
      <c r="DY144" s="59"/>
      <c r="DZ144" s="67"/>
      <c r="EA144" s="59"/>
      <c r="EB144" s="59"/>
      <c r="EC144" s="59"/>
      <c r="ED144" s="59"/>
      <c r="EE144" s="59"/>
      <c r="EF144" s="67"/>
    </row>
    <row r="145" spans="1:136" s="5" customFormat="1" ht="24.95" customHeight="1">
      <c r="A145" s="9">
        <v>142</v>
      </c>
      <c r="B145" s="73" t="str">
        <f>'DADOS PESSOAIS'!B145</f>
        <v>(código)</v>
      </c>
      <c r="C145" s="58"/>
      <c r="D145" s="65"/>
      <c r="E145" s="65"/>
      <c r="F145" s="64"/>
      <c r="G145" s="59"/>
      <c r="H145" s="59"/>
      <c r="I145" s="67"/>
      <c r="J145" s="67"/>
      <c r="K145" s="59"/>
      <c r="L145" s="67"/>
      <c r="M145" s="59"/>
      <c r="N145" s="59"/>
      <c r="O145" s="59"/>
      <c r="P145" s="59"/>
      <c r="Q145" s="59"/>
      <c r="R145" s="67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67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9">
        <f t="shared" si="21"/>
        <v>0</v>
      </c>
      <c r="CG145" s="68"/>
      <c r="CH145" s="10" t="e">
        <f>IF(AND(#REF!&lt;=64,#REF!&gt;=60),IF(#REF!="M",IF(CG145&gt;=14,"Atinge","Não atinge"),IF(#REF!="F",IF(CG145&gt;=12,"Atinge","Não atinge"),"erro")),IF(AND(#REF!&lt;=69,#REF!&gt;=65),IF(#REF!="M",IF(CG145&gt;=12,"Atinge","Não atinge"),IF(#REF!="F",IF(CG145&gt;=11,"Atinge","Não atinge"),"erro")),IF(AND(#REF!&lt;=74,#REF!&gt;=70),IF(#REF!="M",IF(CG145&gt;=12,"Atinge","Não atinge"),IF(#REF!="F",IF(CG145&gt;=10,"Atinge","Não atinge"),"erro")),IF(AND(#REF!&lt;=79,#REF!&gt;=75),IF(#REF!="M",IF(CG145&gt;=11,"Atinge","Não atinge"),IF(#REF!="F",IF(CG145&gt;=10,"Atinge","Não atinge"),"erro")),IF(AND(#REF!&lt;=84,#REF!&gt;=80),IF(#REF!="M",IF(CG145&gt;=10,"Atinge","Não atinge"),IF(#REF!="F",IF(CG145&gt;=9,"Atinge","Não atinge"),"erro")),IF(AND(#REF!&lt;=89,#REF!&gt;=85),IF(#REF!="M",IF(CG145&gt;=8,"Atinge","Não atinge"),IF(#REF!="F",IF(CG145&gt;=8,"Atinge","Não atinge"),"erro")),IF(#REF!&gt;=90,IF(#REF!="M",IF(CG145&gt;=7,"Atinge","Não atinge"),IF(#REF!="F",IF(CG145&gt;=4,"Atinge","Não atinge"),"erro")),IF(AND(#REF!&lt;70,#REF!&gt;64),IF(#REF!="M",IF(CG145&lt;14,"Atinge","Não atinge"),IF(#REF!="F",IF(CG145&lt;12,"Atinge","Não atinge"),"erro")),""))))))))</f>
        <v>#REF!</v>
      </c>
      <c r="CI145" s="68"/>
      <c r="CJ145" s="10" t="e">
        <f>IF(AND(#REF!&lt;=69,#REF!&gt;=60),IF(#REF!="M",IF(CI145&lt;=8,"Atinge","Não atinge"),IF(#REF!="F",IF(CI145&lt;=8,"Atinge","Não atinge"),"erro")),IF(AND(#REF!&lt;=79,#REF!&gt;=70),IF(#REF!="M",IF(CI145&lt;=9,"Atinge","Não atinge"),IF(#REF!="F",IF(CI145&lt;=9,"Atinge","Não atinge"),"erro")),IF(#REF!&gt;=80,IF(#REF!="M",IF(CI145&lt;=10,"Atinge","Não atinge"),IF(#REF!="F",IF(CI145&lt;=11,"Atinge","Não atinge"),"erro")),"")))</f>
        <v>#REF!</v>
      </c>
      <c r="CK145" s="68"/>
      <c r="CL145" s="68"/>
      <c r="CM145" s="68"/>
      <c r="CN145" s="68"/>
      <c r="CO145" s="68"/>
      <c r="CP145" s="68"/>
      <c r="CQ145" s="68"/>
      <c r="CR145" s="9">
        <f t="shared" si="22"/>
        <v>0</v>
      </c>
      <c r="CS145" s="68"/>
      <c r="CT145" s="9" t="str">
        <f t="shared" si="23"/>
        <v>Não atinge</v>
      </c>
      <c r="CU145" s="69"/>
      <c r="CV145" s="9" t="str">
        <f t="shared" si="24"/>
        <v>Atinge</v>
      </c>
      <c r="CW145" s="115"/>
      <c r="CX145" s="70"/>
      <c r="CY145" s="70"/>
      <c r="CZ145" s="35">
        <f t="shared" si="25"/>
        <v>0</v>
      </c>
      <c r="DA145" s="58"/>
      <c r="DB145" s="68"/>
      <c r="DC145" s="10" t="e">
        <f>IF(AND(#REF!&lt;=64,#REF!&gt;=60),IF(#REF!="M",IF(DB145&gt;=14,"Atinge","Não atinge"),IF(#REF!="F",IF(DB145&gt;=12,"Atinge","Não atinge"),"erro")),IF(AND(#REF!&lt;=69,#REF!&gt;=65),IF(#REF!="M",IF(DB145&gt;=12,"Atinge","Não atinge"),IF(#REF!="F",IF(DB145&gt;=11,"Atinge","Não atinge"),"erro")),IF(AND(#REF!&lt;=74,#REF!&gt;=70),IF(#REF!="M",IF(DB145&gt;=12,"Atinge","Não atinge"),IF(#REF!="F",IF(DB145&gt;=10,"Atinge","Não atinge"),"erro")),IF(AND(#REF!&lt;=79,#REF!&gt;=75),IF(#REF!="M",IF(DB145&gt;=11,"Atinge","Não atinge"),IF(#REF!="F",IF(DB145&gt;=10,"Atinge","Não atinge"),"erro")),IF(AND(#REF!&lt;=84,#REF!&gt;=80),IF(#REF!="M",IF(DB145&gt;=10,"Atinge","Não atinge"),IF(#REF!="F",IF(DB145&gt;=9,"Atinge","Não atinge"),"erro")),IF(AND(#REF!&lt;=89,#REF!&gt;=85),IF(#REF!="M",IF(DB145&gt;=8,"Atinge","Não atinge"),IF(#REF!="F",IF(DB145&gt;=8,"Atinge","Não atinge"),"erro")),IF(#REF!&gt;=90,IF(#REF!="M",IF(DB145&gt;=7,"Atinge","Não atinge"),IF(#REF!="F",IF(DB145&gt;=4,"Atinge","Não atinge"),"erro")),IF(AND(#REF!&lt;70,#REF!&gt;64),IF(#REF!="M",IF(DB145&lt;14,"Atinge","Não atinge"),IF(#REF!="F",IF(DB145&lt;12,"Atinge","Não atinge"),"erro")),""))))))))</f>
        <v>#REF!</v>
      </c>
      <c r="DD145" s="68"/>
      <c r="DE145" s="10" t="e">
        <f>IF(AND(#REF!&lt;=69,#REF!&gt;=60),IF(#REF!="M",IF(DD145&lt;=8,"Atinge","Não atinge"),IF(#REF!="F",IF(DD145&lt;=8,"Atinge","Não atinge"),"erro")),IF(AND(#REF!&lt;=79,#REF!&gt;=70),IF(#REF!="M",IF(DD145&lt;=9,"Atinge","Não atinge"),IF(#REF!="F",IF(DD145&lt;=9,"Atinge","Não atinge"),"erro")),IF(#REF!&gt;=80,IF(#REF!="M",IF(DD145&lt;=10,"Atinge","Não atinge"),IF(#REF!="F",IF(DD145&lt;=11,"Atinge","Não atinge"),"erro")),"")))</f>
        <v>#REF!</v>
      </c>
      <c r="DF145" s="68"/>
      <c r="DG145" s="68"/>
      <c r="DH145" s="68"/>
      <c r="DI145" s="68"/>
      <c r="DJ145" s="68"/>
      <c r="DK145" s="68"/>
      <c r="DL145" s="68"/>
      <c r="DM145" s="9">
        <f t="shared" si="26"/>
        <v>0</v>
      </c>
      <c r="DN145" s="9" t="str">
        <f t="shared" si="20"/>
        <v>Não Atinge</v>
      </c>
      <c r="DO145" s="68"/>
      <c r="DP145" s="9" t="str">
        <f t="shared" si="27"/>
        <v>Não atinge</v>
      </c>
      <c r="DQ145" s="69"/>
      <c r="DR145" s="9" t="str">
        <f t="shared" si="28"/>
        <v>Atinge</v>
      </c>
      <c r="DS145" s="115"/>
      <c r="DT145" s="58"/>
      <c r="DU145" s="59"/>
      <c r="DV145" s="59"/>
      <c r="DW145" s="67"/>
      <c r="DX145" s="67"/>
      <c r="DY145" s="59"/>
      <c r="DZ145" s="67"/>
      <c r="EA145" s="59"/>
      <c r="EB145" s="59"/>
      <c r="EC145" s="59"/>
      <c r="ED145" s="59"/>
      <c r="EE145" s="59"/>
      <c r="EF145" s="67"/>
    </row>
    <row r="146" spans="1:136" s="5" customFormat="1" ht="24.95" customHeight="1">
      <c r="A146" s="9">
        <v>143</v>
      </c>
      <c r="B146" s="73" t="str">
        <f>'DADOS PESSOAIS'!B146</f>
        <v>(código)</v>
      </c>
      <c r="C146" s="58"/>
      <c r="D146" s="65"/>
      <c r="E146" s="65"/>
      <c r="F146" s="64"/>
      <c r="G146" s="59"/>
      <c r="H146" s="59"/>
      <c r="I146" s="67"/>
      <c r="J146" s="67"/>
      <c r="K146" s="59"/>
      <c r="L146" s="67"/>
      <c r="M146" s="59"/>
      <c r="N146" s="59"/>
      <c r="O146" s="59"/>
      <c r="P146" s="59"/>
      <c r="Q146" s="59"/>
      <c r="R146" s="67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67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9">
        <f t="shared" si="21"/>
        <v>0</v>
      </c>
      <c r="CG146" s="68"/>
      <c r="CH146" s="10" t="e">
        <f>IF(AND(#REF!&lt;=64,#REF!&gt;=60),IF(#REF!="M",IF(CG146&gt;=14,"Atinge","Não atinge"),IF(#REF!="F",IF(CG146&gt;=12,"Atinge","Não atinge"),"erro")),IF(AND(#REF!&lt;=69,#REF!&gt;=65),IF(#REF!="M",IF(CG146&gt;=12,"Atinge","Não atinge"),IF(#REF!="F",IF(CG146&gt;=11,"Atinge","Não atinge"),"erro")),IF(AND(#REF!&lt;=74,#REF!&gt;=70),IF(#REF!="M",IF(CG146&gt;=12,"Atinge","Não atinge"),IF(#REF!="F",IF(CG146&gt;=10,"Atinge","Não atinge"),"erro")),IF(AND(#REF!&lt;=79,#REF!&gt;=75),IF(#REF!="M",IF(CG146&gt;=11,"Atinge","Não atinge"),IF(#REF!="F",IF(CG146&gt;=10,"Atinge","Não atinge"),"erro")),IF(AND(#REF!&lt;=84,#REF!&gt;=80),IF(#REF!="M",IF(CG146&gt;=10,"Atinge","Não atinge"),IF(#REF!="F",IF(CG146&gt;=9,"Atinge","Não atinge"),"erro")),IF(AND(#REF!&lt;=89,#REF!&gt;=85),IF(#REF!="M",IF(CG146&gt;=8,"Atinge","Não atinge"),IF(#REF!="F",IF(CG146&gt;=8,"Atinge","Não atinge"),"erro")),IF(#REF!&gt;=90,IF(#REF!="M",IF(CG146&gt;=7,"Atinge","Não atinge"),IF(#REF!="F",IF(CG146&gt;=4,"Atinge","Não atinge"),"erro")),IF(AND(#REF!&lt;70,#REF!&gt;64),IF(#REF!="M",IF(CG146&lt;14,"Atinge","Não atinge"),IF(#REF!="F",IF(CG146&lt;12,"Atinge","Não atinge"),"erro")),""))))))))</f>
        <v>#REF!</v>
      </c>
      <c r="CI146" s="68"/>
      <c r="CJ146" s="10" t="e">
        <f>IF(AND(#REF!&lt;=69,#REF!&gt;=60),IF(#REF!="M",IF(CI146&lt;=8,"Atinge","Não atinge"),IF(#REF!="F",IF(CI146&lt;=8,"Atinge","Não atinge"),"erro")),IF(AND(#REF!&lt;=79,#REF!&gt;=70),IF(#REF!="M",IF(CI146&lt;=9,"Atinge","Não atinge"),IF(#REF!="F",IF(CI146&lt;=9,"Atinge","Não atinge"),"erro")),IF(#REF!&gt;=80,IF(#REF!="M",IF(CI146&lt;=10,"Atinge","Não atinge"),IF(#REF!="F",IF(CI146&lt;=11,"Atinge","Não atinge"),"erro")),"")))</f>
        <v>#REF!</v>
      </c>
      <c r="CK146" s="68"/>
      <c r="CL146" s="68"/>
      <c r="CM146" s="68"/>
      <c r="CN146" s="68"/>
      <c r="CO146" s="68"/>
      <c r="CP146" s="68"/>
      <c r="CQ146" s="68"/>
      <c r="CR146" s="9">
        <f t="shared" si="22"/>
        <v>0</v>
      </c>
      <c r="CS146" s="68"/>
      <c r="CT146" s="9" t="str">
        <f t="shared" si="23"/>
        <v>Não atinge</v>
      </c>
      <c r="CU146" s="69"/>
      <c r="CV146" s="9" t="str">
        <f t="shared" si="24"/>
        <v>Atinge</v>
      </c>
      <c r="CW146" s="115"/>
      <c r="CX146" s="70"/>
      <c r="CY146" s="70"/>
      <c r="CZ146" s="35">
        <f t="shared" si="25"/>
        <v>0</v>
      </c>
      <c r="DA146" s="58"/>
      <c r="DB146" s="68"/>
      <c r="DC146" s="10" t="e">
        <f>IF(AND(#REF!&lt;=64,#REF!&gt;=60),IF(#REF!="M",IF(DB146&gt;=14,"Atinge","Não atinge"),IF(#REF!="F",IF(DB146&gt;=12,"Atinge","Não atinge"),"erro")),IF(AND(#REF!&lt;=69,#REF!&gt;=65),IF(#REF!="M",IF(DB146&gt;=12,"Atinge","Não atinge"),IF(#REF!="F",IF(DB146&gt;=11,"Atinge","Não atinge"),"erro")),IF(AND(#REF!&lt;=74,#REF!&gt;=70),IF(#REF!="M",IF(DB146&gt;=12,"Atinge","Não atinge"),IF(#REF!="F",IF(DB146&gt;=10,"Atinge","Não atinge"),"erro")),IF(AND(#REF!&lt;=79,#REF!&gt;=75),IF(#REF!="M",IF(DB146&gt;=11,"Atinge","Não atinge"),IF(#REF!="F",IF(DB146&gt;=10,"Atinge","Não atinge"),"erro")),IF(AND(#REF!&lt;=84,#REF!&gt;=80),IF(#REF!="M",IF(DB146&gt;=10,"Atinge","Não atinge"),IF(#REF!="F",IF(DB146&gt;=9,"Atinge","Não atinge"),"erro")),IF(AND(#REF!&lt;=89,#REF!&gt;=85),IF(#REF!="M",IF(DB146&gt;=8,"Atinge","Não atinge"),IF(#REF!="F",IF(DB146&gt;=8,"Atinge","Não atinge"),"erro")),IF(#REF!&gt;=90,IF(#REF!="M",IF(DB146&gt;=7,"Atinge","Não atinge"),IF(#REF!="F",IF(DB146&gt;=4,"Atinge","Não atinge"),"erro")),IF(AND(#REF!&lt;70,#REF!&gt;64),IF(#REF!="M",IF(DB146&lt;14,"Atinge","Não atinge"),IF(#REF!="F",IF(DB146&lt;12,"Atinge","Não atinge"),"erro")),""))))))))</f>
        <v>#REF!</v>
      </c>
      <c r="DD146" s="68"/>
      <c r="DE146" s="10" t="e">
        <f>IF(AND(#REF!&lt;=69,#REF!&gt;=60),IF(#REF!="M",IF(DD146&lt;=8,"Atinge","Não atinge"),IF(#REF!="F",IF(DD146&lt;=8,"Atinge","Não atinge"),"erro")),IF(AND(#REF!&lt;=79,#REF!&gt;=70),IF(#REF!="M",IF(DD146&lt;=9,"Atinge","Não atinge"),IF(#REF!="F",IF(DD146&lt;=9,"Atinge","Não atinge"),"erro")),IF(#REF!&gt;=80,IF(#REF!="M",IF(DD146&lt;=10,"Atinge","Não atinge"),IF(#REF!="F",IF(DD146&lt;=11,"Atinge","Não atinge"),"erro")),"")))</f>
        <v>#REF!</v>
      </c>
      <c r="DF146" s="68"/>
      <c r="DG146" s="68"/>
      <c r="DH146" s="68"/>
      <c r="DI146" s="68"/>
      <c r="DJ146" s="68"/>
      <c r="DK146" s="68"/>
      <c r="DL146" s="68"/>
      <c r="DM146" s="9">
        <f t="shared" si="26"/>
        <v>0</v>
      </c>
      <c r="DN146" s="9" t="str">
        <f t="shared" si="20"/>
        <v>Não Atinge</v>
      </c>
      <c r="DO146" s="68"/>
      <c r="DP146" s="9" t="str">
        <f t="shared" si="27"/>
        <v>Não atinge</v>
      </c>
      <c r="DQ146" s="69"/>
      <c r="DR146" s="9" t="str">
        <f t="shared" si="28"/>
        <v>Atinge</v>
      </c>
      <c r="DS146" s="115"/>
      <c r="DT146" s="58"/>
      <c r="DU146" s="59"/>
      <c r="DV146" s="59"/>
      <c r="DW146" s="67"/>
      <c r="DX146" s="67"/>
      <c r="DY146" s="59"/>
      <c r="DZ146" s="67"/>
      <c r="EA146" s="59"/>
      <c r="EB146" s="59"/>
      <c r="EC146" s="59"/>
      <c r="ED146" s="59"/>
      <c r="EE146" s="59"/>
      <c r="EF146" s="67"/>
    </row>
    <row r="147" spans="1:136" s="5" customFormat="1" ht="24.95" customHeight="1">
      <c r="A147" s="9">
        <v>144</v>
      </c>
      <c r="B147" s="73" t="str">
        <f>'DADOS PESSOAIS'!B147</f>
        <v>(código)</v>
      </c>
      <c r="C147" s="58"/>
      <c r="D147" s="65"/>
      <c r="E147" s="65"/>
      <c r="F147" s="64"/>
      <c r="G147" s="59"/>
      <c r="H147" s="59"/>
      <c r="I147" s="67"/>
      <c r="J147" s="67"/>
      <c r="K147" s="59"/>
      <c r="L147" s="67"/>
      <c r="M147" s="59"/>
      <c r="N147" s="59"/>
      <c r="O147" s="59"/>
      <c r="P147" s="59"/>
      <c r="Q147" s="59"/>
      <c r="R147" s="67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67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9">
        <f t="shared" si="21"/>
        <v>0</v>
      </c>
      <c r="CG147" s="68"/>
      <c r="CH147" s="10" t="e">
        <f>IF(AND(#REF!&lt;=64,#REF!&gt;=60),IF(#REF!="M",IF(CG147&gt;=14,"Atinge","Não atinge"),IF(#REF!="F",IF(CG147&gt;=12,"Atinge","Não atinge"),"erro")),IF(AND(#REF!&lt;=69,#REF!&gt;=65),IF(#REF!="M",IF(CG147&gt;=12,"Atinge","Não atinge"),IF(#REF!="F",IF(CG147&gt;=11,"Atinge","Não atinge"),"erro")),IF(AND(#REF!&lt;=74,#REF!&gt;=70),IF(#REF!="M",IF(CG147&gt;=12,"Atinge","Não atinge"),IF(#REF!="F",IF(CG147&gt;=10,"Atinge","Não atinge"),"erro")),IF(AND(#REF!&lt;=79,#REF!&gt;=75),IF(#REF!="M",IF(CG147&gt;=11,"Atinge","Não atinge"),IF(#REF!="F",IF(CG147&gt;=10,"Atinge","Não atinge"),"erro")),IF(AND(#REF!&lt;=84,#REF!&gt;=80),IF(#REF!="M",IF(CG147&gt;=10,"Atinge","Não atinge"),IF(#REF!="F",IF(CG147&gt;=9,"Atinge","Não atinge"),"erro")),IF(AND(#REF!&lt;=89,#REF!&gt;=85),IF(#REF!="M",IF(CG147&gt;=8,"Atinge","Não atinge"),IF(#REF!="F",IF(CG147&gt;=8,"Atinge","Não atinge"),"erro")),IF(#REF!&gt;=90,IF(#REF!="M",IF(CG147&gt;=7,"Atinge","Não atinge"),IF(#REF!="F",IF(CG147&gt;=4,"Atinge","Não atinge"),"erro")),IF(AND(#REF!&lt;70,#REF!&gt;64),IF(#REF!="M",IF(CG147&lt;14,"Atinge","Não atinge"),IF(#REF!="F",IF(CG147&lt;12,"Atinge","Não atinge"),"erro")),""))))))))</f>
        <v>#REF!</v>
      </c>
      <c r="CI147" s="68"/>
      <c r="CJ147" s="10" t="e">
        <f>IF(AND(#REF!&lt;=69,#REF!&gt;=60),IF(#REF!="M",IF(CI147&lt;=8,"Atinge","Não atinge"),IF(#REF!="F",IF(CI147&lt;=8,"Atinge","Não atinge"),"erro")),IF(AND(#REF!&lt;=79,#REF!&gt;=70),IF(#REF!="M",IF(CI147&lt;=9,"Atinge","Não atinge"),IF(#REF!="F",IF(CI147&lt;=9,"Atinge","Não atinge"),"erro")),IF(#REF!&gt;=80,IF(#REF!="M",IF(CI147&lt;=10,"Atinge","Não atinge"),IF(#REF!="F",IF(CI147&lt;=11,"Atinge","Não atinge"),"erro")),"")))</f>
        <v>#REF!</v>
      </c>
      <c r="CK147" s="68"/>
      <c r="CL147" s="68"/>
      <c r="CM147" s="68"/>
      <c r="CN147" s="68"/>
      <c r="CO147" s="68"/>
      <c r="CP147" s="68"/>
      <c r="CQ147" s="68"/>
      <c r="CR147" s="9">
        <f t="shared" si="22"/>
        <v>0</v>
      </c>
      <c r="CS147" s="68"/>
      <c r="CT147" s="9" t="str">
        <f t="shared" si="23"/>
        <v>Não atinge</v>
      </c>
      <c r="CU147" s="69"/>
      <c r="CV147" s="9" t="str">
        <f t="shared" si="24"/>
        <v>Atinge</v>
      </c>
      <c r="CW147" s="115"/>
      <c r="CX147" s="70"/>
      <c r="CY147" s="70"/>
      <c r="CZ147" s="35">
        <f t="shared" si="25"/>
        <v>0</v>
      </c>
      <c r="DA147" s="58"/>
      <c r="DB147" s="68"/>
      <c r="DC147" s="10" t="e">
        <f>IF(AND(#REF!&lt;=64,#REF!&gt;=60),IF(#REF!="M",IF(DB147&gt;=14,"Atinge","Não atinge"),IF(#REF!="F",IF(DB147&gt;=12,"Atinge","Não atinge"),"erro")),IF(AND(#REF!&lt;=69,#REF!&gt;=65),IF(#REF!="M",IF(DB147&gt;=12,"Atinge","Não atinge"),IF(#REF!="F",IF(DB147&gt;=11,"Atinge","Não atinge"),"erro")),IF(AND(#REF!&lt;=74,#REF!&gt;=70),IF(#REF!="M",IF(DB147&gt;=12,"Atinge","Não atinge"),IF(#REF!="F",IF(DB147&gt;=10,"Atinge","Não atinge"),"erro")),IF(AND(#REF!&lt;=79,#REF!&gt;=75),IF(#REF!="M",IF(DB147&gt;=11,"Atinge","Não atinge"),IF(#REF!="F",IF(DB147&gt;=10,"Atinge","Não atinge"),"erro")),IF(AND(#REF!&lt;=84,#REF!&gt;=80),IF(#REF!="M",IF(DB147&gt;=10,"Atinge","Não atinge"),IF(#REF!="F",IF(DB147&gt;=9,"Atinge","Não atinge"),"erro")),IF(AND(#REF!&lt;=89,#REF!&gt;=85),IF(#REF!="M",IF(DB147&gt;=8,"Atinge","Não atinge"),IF(#REF!="F",IF(DB147&gt;=8,"Atinge","Não atinge"),"erro")),IF(#REF!&gt;=90,IF(#REF!="M",IF(DB147&gt;=7,"Atinge","Não atinge"),IF(#REF!="F",IF(DB147&gt;=4,"Atinge","Não atinge"),"erro")),IF(AND(#REF!&lt;70,#REF!&gt;64),IF(#REF!="M",IF(DB147&lt;14,"Atinge","Não atinge"),IF(#REF!="F",IF(DB147&lt;12,"Atinge","Não atinge"),"erro")),""))))))))</f>
        <v>#REF!</v>
      </c>
      <c r="DD147" s="68"/>
      <c r="DE147" s="10" t="e">
        <f>IF(AND(#REF!&lt;=69,#REF!&gt;=60),IF(#REF!="M",IF(DD147&lt;=8,"Atinge","Não atinge"),IF(#REF!="F",IF(DD147&lt;=8,"Atinge","Não atinge"),"erro")),IF(AND(#REF!&lt;=79,#REF!&gt;=70),IF(#REF!="M",IF(DD147&lt;=9,"Atinge","Não atinge"),IF(#REF!="F",IF(DD147&lt;=9,"Atinge","Não atinge"),"erro")),IF(#REF!&gt;=80,IF(#REF!="M",IF(DD147&lt;=10,"Atinge","Não atinge"),IF(#REF!="F",IF(DD147&lt;=11,"Atinge","Não atinge"),"erro")),"")))</f>
        <v>#REF!</v>
      </c>
      <c r="DF147" s="68"/>
      <c r="DG147" s="68"/>
      <c r="DH147" s="68"/>
      <c r="DI147" s="68"/>
      <c r="DJ147" s="68"/>
      <c r="DK147" s="68"/>
      <c r="DL147" s="68"/>
      <c r="DM147" s="9">
        <f t="shared" si="26"/>
        <v>0</v>
      </c>
      <c r="DN147" s="9" t="str">
        <f t="shared" si="20"/>
        <v>Não Atinge</v>
      </c>
      <c r="DO147" s="68"/>
      <c r="DP147" s="9" t="str">
        <f t="shared" si="27"/>
        <v>Não atinge</v>
      </c>
      <c r="DQ147" s="69"/>
      <c r="DR147" s="9" t="str">
        <f t="shared" si="28"/>
        <v>Atinge</v>
      </c>
      <c r="DS147" s="115"/>
      <c r="DT147" s="58"/>
      <c r="DU147" s="59"/>
      <c r="DV147" s="59"/>
      <c r="DW147" s="67"/>
      <c r="DX147" s="67"/>
      <c r="DY147" s="59"/>
      <c r="DZ147" s="67"/>
      <c r="EA147" s="59"/>
      <c r="EB147" s="59"/>
      <c r="EC147" s="59"/>
      <c r="ED147" s="59"/>
      <c r="EE147" s="59"/>
      <c r="EF147" s="67"/>
    </row>
    <row r="148" spans="1:136" s="5" customFormat="1" ht="24.95" customHeight="1">
      <c r="A148" s="9">
        <v>145</v>
      </c>
      <c r="B148" s="73" t="str">
        <f>'DADOS PESSOAIS'!B148</f>
        <v>(código)</v>
      </c>
      <c r="C148" s="58"/>
      <c r="D148" s="65"/>
      <c r="E148" s="65"/>
      <c r="F148" s="64"/>
      <c r="G148" s="59"/>
      <c r="H148" s="59"/>
      <c r="I148" s="67"/>
      <c r="J148" s="67"/>
      <c r="K148" s="59"/>
      <c r="L148" s="67"/>
      <c r="M148" s="59"/>
      <c r="N148" s="59"/>
      <c r="O148" s="59"/>
      <c r="P148" s="59"/>
      <c r="Q148" s="59"/>
      <c r="R148" s="67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67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9">
        <f t="shared" si="21"/>
        <v>0</v>
      </c>
      <c r="CG148" s="68"/>
      <c r="CH148" s="10" t="e">
        <f>IF(AND(#REF!&lt;=64,#REF!&gt;=60),IF(#REF!="M",IF(CG148&gt;=14,"Atinge","Não atinge"),IF(#REF!="F",IF(CG148&gt;=12,"Atinge","Não atinge"),"erro")),IF(AND(#REF!&lt;=69,#REF!&gt;=65),IF(#REF!="M",IF(CG148&gt;=12,"Atinge","Não atinge"),IF(#REF!="F",IF(CG148&gt;=11,"Atinge","Não atinge"),"erro")),IF(AND(#REF!&lt;=74,#REF!&gt;=70),IF(#REF!="M",IF(CG148&gt;=12,"Atinge","Não atinge"),IF(#REF!="F",IF(CG148&gt;=10,"Atinge","Não atinge"),"erro")),IF(AND(#REF!&lt;=79,#REF!&gt;=75),IF(#REF!="M",IF(CG148&gt;=11,"Atinge","Não atinge"),IF(#REF!="F",IF(CG148&gt;=10,"Atinge","Não atinge"),"erro")),IF(AND(#REF!&lt;=84,#REF!&gt;=80),IF(#REF!="M",IF(CG148&gt;=10,"Atinge","Não atinge"),IF(#REF!="F",IF(CG148&gt;=9,"Atinge","Não atinge"),"erro")),IF(AND(#REF!&lt;=89,#REF!&gt;=85),IF(#REF!="M",IF(CG148&gt;=8,"Atinge","Não atinge"),IF(#REF!="F",IF(CG148&gt;=8,"Atinge","Não atinge"),"erro")),IF(#REF!&gt;=90,IF(#REF!="M",IF(CG148&gt;=7,"Atinge","Não atinge"),IF(#REF!="F",IF(CG148&gt;=4,"Atinge","Não atinge"),"erro")),IF(AND(#REF!&lt;70,#REF!&gt;64),IF(#REF!="M",IF(CG148&lt;14,"Atinge","Não atinge"),IF(#REF!="F",IF(CG148&lt;12,"Atinge","Não atinge"),"erro")),""))))))))</f>
        <v>#REF!</v>
      </c>
      <c r="CI148" s="68"/>
      <c r="CJ148" s="10" t="e">
        <f>IF(AND(#REF!&lt;=69,#REF!&gt;=60),IF(#REF!="M",IF(CI148&lt;=8,"Atinge","Não atinge"),IF(#REF!="F",IF(CI148&lt;=8,"Atinge","Não atinge"),"erro")),IF(AND(#REF!&lt;=79,#REF!&gt;=70),IF(#REF!="M",IF(CI148&lt;=9,"Atinge","Não atinge"),IF(#REF!="F",IF(CI148&lt;=9,"Atinge","Não atinge"),"erro")),IF(#REF!&gt;=80,IF(#REF!="M",IF(CI148&lt;=10,"Atinge","Não atinge"),IF(#REF!="F",IF(CI148&lt;=11,"Atinge","Não atinge"),"erro")),"")))</f>
        <v>#REF!</v>
      </c>
      <c r="CK148" s="68"/>
      <c r="CL148" s="68"/>
      <c r="CM148" s="68"/>
      <c r="CN148" s="68"/>
      <c r="CO148" s="68"/>
      <c r="CP148" s="68"/>
      <c r="CQ148" s="68"/>
      <c r="CR148" s="9">
        <f t="shared" si="22"/>
        <v>0</v>
      </c>
      <c r="CS148" s="68"/>
      <c r="CT148" s="9" t="str">
        <f t="shared" si="23"/>
        <v>Não atinge</v>
      </c>
      <c r="CU148" s="69"/>
      <c r="CV148" s="9" t="str">
        <f t="shared" si="24"/>
        <v>Atinge</v>
      </c>
      <c r="CW148" s="115"/>
      <c r="CX148" s="70"/>
      <c r="CY148" s="70"/>
      <c r="CZ148" s="35">
        <f t="shared" si="25"/>
        <v>0</v>
      </c>
      <c r="DA148" s="58"/>
      <c r="DB148" s="68"/>
      <c r="DC148" s="10" t="e">
        <f>IF(AND(#REF!&lt;=64,#REF!&gt;=60),IF(#REF!="M",IF(DB148&gt;=14,"Atinge","Não atinge"),IF(#REF!="F",IF(DB148&gt;=12,"Atinge","Não atinge"),"erro")),IF(AND(#REF!&lt;=69,#REF!&gt;=65),IF(#REF!="M",IF(DB148&gt;=12,"Atinge","Não atinge"),IF(#REF!="F",IF(DB148&gt;=11,"Atinge","Não atinge"),"erro")),IF(AND(#REF!&lt;=74,#REF!&gt;=70),IF(#REF!="M",IF(DB148&gt;=12,"Atinge","Não atinge"),IF(#REF!="F",IF(DB148&gt;=10,"Atinge","Não atinge"),"erro")),IF(AND(#REF!&lt;=79,#REF!&gt;=75),IF(#REF!="M",IF(DB148&gt;=11,"Atinge","Não atinge"),IF(#REF!="F",IF(DB148&gt;=10,"Atinge","Não atinge"),"erro")),IF(AND(#REF!&lt;=84,#REF!&gt;=80),IF(#REF!="M",IF(DB148&gt;=10,"Atinge","Não atinge"),IF(#REF!="F",IF(DB148&gt;=9,"Atinge","Não atinge"),"erro")),IF(AND(#REF!&lt;=89,#REF!&gt;=85),IF(#REF!="M",IF(DB148&gt;=8,"Atinge","Não atinge"),IF(#REF!="F",IF(DB148&gt;=8,"Atinge","Não atinge"),"erro")),IF(#REF!&gt;=90,IF(#REF!="M",IF(DB148&gt;=7,"Atinge","Não atinge"),IF(#REF!="F",IF(DB148&gt;=4,"Atinge","Não atinge"),"erro")),IF(AND(#REF!&lt;70,#REF!&gt;64),IF(#REF!="M",IF(DB148&lt;14,"Atinge","Não atinge"),IF(#REF!="F",IF(DB148&lt;12,"Atinge","Não atinge"),"erro")),""))))))))</f>
        <v>#REF!</v>
      </c>
      <c r="DD148" s="68"/>
      <c r="DE148" s="10" t="e">
        <f>IF(AND(#REF!&lt;=69,#REF!&gt;=60),IF(#REF!="M",IF(DD148&lt;=8,"Atinge","Não atinge"),IF(#REF!="F",IF(DD148&lt;=8,"Atinge","Não atinge"),"erro")),IF(AND(#REF!&lt;=79,#REF!&gt;=70),IF(#REF!="M",IF(DD148&lt;=9,"Atinge","Não atinge"),IF(#REF!="F",IF(DD148&lt;=9,"Atinge","Não atinge"),"erro")),IF(#REF!&gt;=80,IF(#REF!="M",IF(DD148&lt;=10,"Atinge","Não atinge"),IF(#REF!="F",IF(DD148&lt;=11,"Atinge","Não atinge"),"erro")),"")))</f>
        <v>#REF!</v>
      </c>
      <c r="DF148" s="68"/>
      <c r="DG148" s="68"/>
      <c r="DH148" s="68"/>
      <c r="DI148" s="68"/>
      <c r="DJ148" s="68"/>
      <c r="DK148" s="68"/>
      <c r="DL148" s="68"/>
      <c r="DM148" s="9">
        <f t="shared" si="26"/>
        <v>0</v>
      </c>
      <c r="DN148" s="9" t="str">
        <f t="shared" si="20"/>
        <v>Não Atinge</v>
      </c>
      <c r="DO148" s="68"/>
      <c r="DP148" s="9" t="str">
        <f t="shared" si="27"/>
        <v>Não atinge</v>
      </c>
      <c r="DQ148" s="69"/>
      <c r="DR148" s="9" t="str">
        <f t="shared" si="28"/>
        <v>Atinge</v>
      </c>
      <c r="DS148" s="115"/>
      <c r="DT148" s="58"/>
      <c r="DU148" s="59"/>
      <c r="DV148" s="59"/>
      <c r="DW148" s="67"/>
      <c r="DX148" s="67"/>
      <c r="DY148" s="59"/>
      <c r="DZ148" s="67"/>
      <c r="EA148" s="59"/>
      <c r="EB148" s="59"/>
      <c r="EC148" s="59"/>
      <c r="ED148" s="59"/>
      <c r="EE148" s="59"/>
      <c r="EF148" s="67"/>
    </row>
    <row r="149" spans="1:136" s="5" customFormat="1" ht="24.95" customHeight="1">
      <c r="A149" s="9">
        <v>146</v>
      </c>
      <c r="B149" s="73" t="str">
        <f>'DADOS PESSOAIS'!B149</f>
        <v>(código)</v>
      </c>
      <c r="C149" s="58"/>
      <c r="D149" s="65"/>
      <c r="E149" s="65"/>
      <c r="F149" s="64"/>
      <c r="G149" s="59"/>
      <c r="H149" s="59"/>
      <c r="I149" s="67"/>
      <c r="J149" s="67"/>
      <c r="K149" s="59"/>
      <c r="L149" s="67"/>
      <c r="M149" s="59"/>
      <c r="N149" s="59"/>
      <c r="O149" s="59"/>
      <c r="P149" s="59"/>
      <c r="Q149" s="59"/>
      <c r="R149" s="67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67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9">
        <f t="shared" si="21"/>
        <v>0</v>
      </c>
      <c r="CG149" s="68"/>
      <c r="CH149" s="10" t="e">
        <f>IF(AND(#REF!&lt;=64,#REF!&gt;=60),IF(#REF!="M",IF(CG149&gt;=14,"Atinge","Não atinge"),IF(#REF!="F",IF(CG149&gt;=12,"Atinge","Não atinge"),"erro")),IF(AND(#REF!&lt;=69,#REF!&gt;=65),IF(#REF!="M",IF(CG149&gt;=12,"Atinge","Não atinge"),IF(#REF!="F",IF(CG149&gt;=11,"Atinge","Não atinge"),"erro")),IF(AND(#REF!&lt;=74,#REF!&gt;=70),IF(#REF!="M",IF(CG149&gt;=12,"Atinge","Não atinge"),IF(#REF!="F",IF(CG149&gt;=10,"Atinge","Não atinge"),"erro")),IF(AND(#REF!&lt;=79,#REF!&gt;=75),IF(#REF!="M",IF(CG149&gt;=11,"Atinge","Não atinge"),IF(#REF!="F",IF(CG149&gt;=10,"Atinge","Não atinge"),"erro")),IF(AND(#REF!&lt;=84,#REF!&gt;=80),IF(#REF!="M",IF(CG149&gt;=10,"Atinge","Não atinge"),IF(#REF!="F",IF(CG149&gt;=9,"Atinge","Não atinge"),"erro")),IF(AND(#REF!&lt;=89,#REF!&gt;=85),IF(#REF!="M",IF(CG149&gt;=8,"Atinge","Não atinge"),IF(#REF!="F",IF(CG149&gt;=8,"Atinge","Não atinge"),"erro")),IF(#REF!&gt;=90,IF(#REF!="M",IF(CG149&gt;=7,"Atinge","Não atinge"),IF(#REF!="F",IF(CG149&gt;=4,"Atinge","Não atinge"),"erro")),IF(AND(#REF!&lt;70,#REF!&gt;64),IF(#REF!="M",IF(CG149&lt;14,"Atinge","Não atinge"),IF(#REF!="F",IF(CG149&lt;12,"Atinge","Não atinge"),"erro")),""))))))))</f>
        <v>#REF!</v>
      </c>
      <c r="CI149" s="68"/>
      <c r="CJ149" s="10" t="e">
        <f>IF(AND(#REF!&lt;=69,#REF!&gt;=60),IF(#REF!="M",IF(CI149&lt;=8,"Atinge","Não atinge"),IF(#REF!="F",IF(CI149&lt;=8,"Atinge","Não atinge"),"erro")),IF(AND(#REF!&lt;=79,#REF!&gt;=70),IF(#REF!="M",IF(CI149&lt;=9,"Atinge","Não atinge"),IF(#REF!="F",IF(CI149&lt;=9,"Atinge","Não atinge"),"erro")),IF(#REF!&gt;=80,IF(#REF!="M",IF(CI149&lt;=10,"Atinge","Não atinge"),IF(#REF!="F",IF(CI149&lt;=11,"Atinge","Não atinge"),"erro")),"")))</f>
        <v>#REF!</v>
      </c>
      <c r="CK149" s="68"/>
      <c r="CL149" s="68"/>
      <c r="CM149" s="68"/>
      <c r="CN149" s="68"/>
      <c r="CO149" s="68"/>
      <c r="CP149" s="68"/>
      <c r="CQ149" s="68"/>
      <c r="CR149" s="9">
        <f t="shared" si="22"/>
        <v>0</v>
      </c>
      <c r="CS149" s="68"/>
      <c r="CT149" s="9" t="str">
        <f t="shared" si="23"/>
        <v>Não atinge</v>
      </c>
      <c r="CU149" s="69"/>
      <c r="CV149" s="9" t="str">
        <f t="shared" si="24"/>
        <v>Atinge</v>
      </c>
      <c r="CW149" s="115"/>
      <c r="CX149" s="70"/>
      <c r="CY149" s="70"/>
      <c r="CZ149" s="35">
        <f t="shared" si="25"/>
        <v>0</v>
      </c>
      <c r="DA149" s="58"/>
      <c r="DB149" s="68"/>
      <c r="DC149" s="10" t="e">
        <f>IF(AND(#REF!&lt;=64,#REF!&gt;=60),IF(#REF!="M",IF(DB149&gt;=14,"Atinge","Não atinge"),IF(#REF!="F",IF(DB149&gt;=12,"Atinge","Não atinge"),"erro")),IF(AND(#REF!&lt;=69,#REF!&gt;=65),IF(#REF!="M",IF(DB149&gt;=12,"Atinge","Não atinge"),IF(#REF!="F",IF(DB149&gt;=11,"Atinge","Não atinge"),"erro")),IF(AND(#REF!&lt;=74,#REF!&gt;=70),IF(#REF!="M",IF(DB149&gt;=12,"Atinge","Não atinge"),IF(#REF!="F",IF(DB149&gt;=10,"Atinge","Não atinge"),"erro")),IF(AND(#REF!&lt;=79,#REF!&gt;=75),IF(#REF!="M",IF(DB149&gt;=11,"Atinge","Não atinge"),IF(#REF!="F",IF(DB149&gt;=10,"Atinge","Não atinge"),"erro")),IF(AND(#REF!&lt;=84,#REF!&gt;=80),IF(#REF!="M",IF(DB149&gt;=10,"Atinge","Não atinge"),IF(#REF!="F",IF(DB149&gt;=9,"Atinge","Não atinge"),"erro")),IF(AND(#REF!&lt;=89,#REF!&gt;=85),IF(#REF!="M",IF(DB149&gt;=8,"Atinge","Não atinge"),IF(#REF!="F",IF(DB149&gt;=8,"Atinge","Não atinge"),"erro")),IF(#REF!&gt;=90,IF(#REF!="M",IF(DB149&gt;=7,"Atinge","Não atinge"),IF(#REF!="F",IF(DB149&gt;=4,"Atinge","Não atinge"),"erro")),IF(AND(#REF!&lt;70,#REF!&gt;64),IF(#REF!="M",IF(DB149&lt;14,"Atinge","Não atinge"),IF(#REF!="F",IF(DB149&lt;12,"Atinge","Não atinge"),"erro")),""))))))))</f>
        <v>#REF!</v>
      </c>
      <c r="DD149" s="68"/>
      <c r="DE149" s="10" t="e">
        <f>IF(AND(#REF!&lt;=69,#REF!&gt;=60),IF(#REF!="M",IF(DD149&lt;=8,"Atinge","Não atinge"),IF(#REF!="F",IF(DD149&lt;=8,"Atinge","Não atinge"),"erro")),IF(AND(#REF!&lt;=79,#REF!&gt;=70),IF(#REF!="M",IF(DD149&lt;=9,"Atinge","Não atinge"),IF(#REF!="F",IF(DD149&lt;=9,"Atinge","Não atinge"),"erro")),IF(#REF!&gt;=80,IF(#REF!="M",IF(DD149&lt;=10,"Atinge","Não atinge"),IF(#REF!="F",IF(DD149&lt;=11,"Atinge","Não atinge"),"erro")),"")))</f>
        <v>#REF!</v>
      </c>
      <c r="DF149" s="68"/>
      <c r="DG149" s="68"/>
      <c r="DH149" s="68"/>
      <c r="DI149" s="68"/>
      <c r="DJ149" s="68"/>
      <c r="DK149" s="68"/>
      <c r="DL149" s="68"/>
      <c r="DM149" s="9">
        <f t="shared" si="26"/>
        <v>0</v>
      </c>
      <c r="DN149" s="9" t="str">
        <f t="shared" si="20"/>
        <v>Não Atinge</v>
      </c>
      <c r="DO149" s="68"/>
      <c r="DP149" s="9" t="str">
        <f t="shared" si="27"/>
        <v>Não atinge</v>
      </c>
      <c r="DQ149" s="69"/>
      <c r="DR149" s="9" t="str">
        <f t="shared" si="28"/>
        <v>Atinge</v>
      </c>
      <c r="DS149" s="115"/>
      <c r="DT149" s="58"/>
      <c r="DU149" s="59"/>
      <c r="DV149" s="59"/>
      <c r="DW149" s="67"/>
      <c r="DX149" s="67"/>
      <c r="DY149" s="59"/>
      <c r="DZ149" s="67"/>
      <c r="EA149" s="59"/>
      <c r="EB149" s="59"/>
      <c r="EC149" s="59"/>
      <c r="ED149" s="59"/>
      <c r="EE149" s="59"/>
      <c r="EF149" s="67"/>
    </row>
    <row r="150" spans="1:136" s="5" customFormat="1" ht="24.95" customHeight="1">
      <c r="A150" s="9">
        <v>147</v>
      </c>
      <c r="B150" s="73" t="str">
        <f>'DADOS PESSOAIS'!B150</f>
        <v>(código)</v>
      </c>
      <c r="C150" s="58"/>
      <c r="D150" s="65"/>
      <c r="E150" s="65"/>
      <c r="F150" s="64"/>
      <c r="G150" s="59"/>
      <c r="H150" s="59"/>
      <c r="I150" s="67"/>
      <c r="J150" s="67"/>
      <c r="K150" s="59"/>
      <c r="L150" s="67"/>
      <c r="M150" s="59"/>
      <c r="N150" s="59"/>
      <c r="O150" s="59"/>
      <c r="P150" s="59"/>
      <c r="Q150" s="59"/>
      <c r="R150" s="67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67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9">
        <f t="shared" si="21"/>
        <v>0</v>
      </c>
      <c r="CG150" s="68"/>
      <c r="CH150" s="10" t="e">
        <f>IF(AND(#REF!&lt;=64,#REF!&gt;=60),IF(#REF!="M",IF(CG150&gt;=14,"Atinge","Não atinge"),IF(#REF!="F",IF(CG150&gt;=12,"Atinge","Não atinge"),"erro")),IF(AND(#REF!&lt;=69,#REF!&gt;=65),IF(#REF!="M",IF(CG150&gt;=12,"Atinge","Não atinge"),IF(#REF!="F",IF(CG150&gt;=11,"Atinge","Não atinge"),"erro")),IF(AND(#REF!&lt;=74,#REF!&gt;=70),IF(#REF!="M",IF(CG150&gt;=12,"Atinge","Não atinge"),IF(#REF!="F",IF(CG150&gt;=10,"Atinge","Não atinge"),"erro")),IF(AND(#REF!&lt;=79,#REF!&gt;=75),IF(#REF!="M",IF(CG150&gt;=11,"Atinge","Não atinge"),IF(#REF!="F",IF(CG150&gt;=10,"Atinge","Não atinge"),"erro")),IF(AND(#REF!&lt;=84,#REF!&gt;=80),IF(#REF!="M",IF(CG150&gt;=10,"Atinge","Não atinge"),IF(#REF!="F",IF(CG150&gt;=9,"Atinge","Não atinge"),"erro")),IF(AND(#REF!&lt;=89,#REF!&gt;=85),IF(#REF!="M",IF(CG150&gt;=8,"Atinge","Não atinge"),IF(#REF!="F",IF(CG150&gt;=8,"Atinge","Não atinge"),"erro")),IF(#REF!&gt;=90,IF(#REF!="M",IF(CG150&gt;=7,"Atinge","Não atinge"),IF(#REF!="F",IF(CG150&gt;=4,"Atinge","Não atinge"),"erro")),IF(AND(#REF!&lt;70,#REF!&gt;64),IF(#REF!="M",IF(CG150&lt;14,"Atinge","Não atinge"),IF(#REF!="F",IF(CG150&lt;12,"Atinge","Não atinge"),"erro")),""))))))))</f>
        <v>#REF!</v>
      </c>
      <c r="CI150" s="68"/>
      <c r="CJ150" s="10" t="e">
        <f>IF(AND(#REF!&lt;=69,#REF!&gt;=60),IF(#REF!="M",IF(CI150&lt;=8,"Atinge","Não atinge"),IF(#REF!="F",IF(CI150&lt;=8,"Atinge","Não atinge"),"erro")),IF(AND(#REF!&lt;=79,#REF!&gt;=70),IF(#REF!="M",IF(CI150&lt;=9,"Atinge","Não atinge"),IF(#REF!="F",IF(CI150&lt;=9,"Atinge","Não atinge"),"erro")),IF(#REF!&gt;=80,IF(#REF!="M",IF(CI150&lt;=10,"Atinge","Não atinge"),IF(#REF!="F",IF(CI150&lt;=11,"Atinge","Não atinge"),"erro")),"")))</f>
        <v>#REF!</v>
      </c>
      <c r="CK150" s="68"/>
      <c r="CL150" s="68"/>
      <c r="CM150" s="68"/>
      <c r="CN150" s="68"/>
      <c r="CO150" s="68"/>
      <c r="CP150" s="68"/>
      <c r="CQ150" s="68"/>
      <c r="CR150" s="9">
        <f t="shared" si="22"/>
        <v>0</v>
      </c>
      <c r="CS150" s="68"/>
      <c r="CT150" s="9" t="str">
        <f t="shared" si="23"/>
        <v>Não atinge</v>
      </c>
      <c r="CU150" s="69"/>
      <c r="CV150" s="9" t="str">
        <f t="shared" si="24"/>
        <v>Atinge</v>
      </c>
      <c r="CW150" s="115"/>
      <c r="CX150" s="70"/>
      <c r="CY150" s="70"/>
      <c r="CZ150" s="35">
        <f t="shared" si="25"/>
        <v>0</v>
      </c>
      <c r="DA150" s="58"/>
      <c r="DB150" s="68"/>
      <c r="DC150" s="10" t="e">
        <f>IF(AND(#REF!&lt;=64,#REF!&gt;=60),IF(#REF!="M",IF(DB150&gt;=14,"Atinge","Não atinge"),IF(#REF!="F",IF(DB150&gt;=12,"Atinge","Não atinge"),"erro")),IF(AND(#REF!&lt;=69,#REF!&gt;=65),IF(#REF!="M",IF(DB150&gt;=12,"Atinge","Não atinge"),IF(#REF!="F",IF(DB150&gt;=11,"Atinge","Não atinge"),"erro")),IF(AND(#REF!&lt;=74,#REF!&gt;=70),IF(#REF!="M",IF(DB150&gt;=12,"Atinge","Não atinge"),IF(#REF!="F",IF(DB150&gt;=10,"Atinge","Não atinge"),"erro")),IF(AND(#REF!&lt;=79,#REF!&gt;=75),IF(#REF!="M",IF(DB150&gt;=11,"Atinge","Não atinge"),IF(#REF!="F",IF(DB150&gt;=10,"Atinge","Não atinge"),"erro")),IF(AND(#REF!&lt;=84,#REF!&gt;=80),IF(#REF!="M",IF(DB150&gt;=10,"Atinge","Não atinge"),IF(#REF!="F",IF(DB150&gt;=9,"Atinge","Não atinge"),"erro")),IF(AND(#REF!&lt;=89,#REF!&gt;=85),IF(#REF!="M",IF(DB150&gt;=8,"Atinge","Não atinge"),IF(#REF!="F",IF(DB150&gt;=8,"Atinge","Não atinge"),"erro")),IF(#REF!&gt;=90,IF(#REF!="M",IF(DB150&gt;=7,"Atinge","Não atinge"),IF(#REF!="F",IF(DB150&gt;=4,"Atinge","Não atinge"),"erro")),IF(AND(#REF!&lt;70,#REF!&gt;64),IF(#REF!="M",IF(DB150&lt;14,"Atinge","Não atinge"),IF(#REF!="F",IF(DB150&lt;12,"Atinge","Não atinge"),"erro")),""))))))))</f>
        <v>#REF!</v>
      </c>
      <c r="DD150" s="68"/>
      <c r="DE150" s="10" t="e">
        <f>IF(AND(#REF!&lt;=69,#REF!&gt;=60),IF(#REF!="M",IF(DD150&lt;=8,"Atinge","Não atinge"),IF(#REF!="F",IF(DD150&lt;=8,"Atinge","Não atinge"),"erro")),IF(AND(#REF!&lt;=79,#REF!&gt;=70),IF(#REF!="M",IF(DD150&lt;=9,"Atinge","Não atinge"),IF(#REF!="F",IF(DD150&lt;=9,"Atinge","Não atinge"),"erro")),IF(#REF!&gt;=80,IF(#REF!="M",IF(DD150&lt;=10,"Atinge","Não atinge"),IF(#REF!="F",IF(DD150&lt;=11,"Atinge","Não atinge"),"erro")),"")))</f>
        <v>#REF!</v>
      </c>
      <c r="DF150" s="68"/>
      <c r="DG150" s="68"/>
      <c r="DH150" s="68"/>
      <c r="DI150" s="68"/>
      <c r="DJ150" s="68"/>
      <c r="DK150" s="68"/>
      <c r="DL150" s="68"/>
      <c r="DM150" s="9">
        <f t="shared" si="26"/>
        <v>0</v>
      </c>
      <c r="DN150" s="9" t="str">
        <f t="shared" si="20"/>
        <v>Não Atinge</v>
      </c>
      <c r="DO150" s="68"/>
      <c r="DP150" s="9" t="str">
        <f t="shared" si="27"/>
        <v>Não atinge</v>
      </c>
      <c r="DQ150" s="69"/>
      <c r="DR150" s="9" t="str">
        <f t="shared" si="28"/>
        <v>Atinge</v>
      </c>
      <c r="DS150" s="115"/>
      <c r="DT150" s="58"/>
      <c r="DU150" s="59"/>
      <c r="DV150" s="59"/>
      <c r="DW150" s="67"/>
      <c r="DX150" s="67"/>
      <c r="DY150" s="59"/>
      <c r="DZ150" s="67"/>
      <c r="EA150" s="59"/>
      <c r="EB150" s="59"/>
      <c r="EC150" s="59"/>
      <c r="ED150" s="59"/>
      <c r="EE150" s="59"/>
      <c r="EF150" s="67"/>
    </row>
    <row r="151" spans="1:136" s="5" customFormat="1" ht="24.95" customHeight="1">
      <c r="A151" s="9">
        <v>148</v>
      </c>
      <c r="B151" s="73" t="str">
        <f>'DADOS PESSOAIS'!B151</f>
        <v>(código)</v>
      </c>
      <c r="C151" s="58"/>
      <c r="D151" s="65"/>
      <c r="E151" s="65"/>
      <c r="F151" s="64"/>
      <c r="G151" s="59"/>
      <c r="H151" s="59"/>
      <c r="I151" s="67"/>
      <c r="J151" s="67"/>
      <c r="K151" s="59"/>
      <c r="L151" s="67"/>
      <c r="M151" s="59"/>
      <c r="N151" s="59"/>
      <c r="O151" s="59"/>
      <c r="P151" s="59"/>
      <c r="Q151" s="59"/>
      <c r="R151" s="67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67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9">
        <f t="shared" si="21"/>
        <v>0</v>
      </c>
      <c r="CG151" s="68"/>
      <c r="CH151" s="10" t="e">
        <f>IF(AND(#REF!&lt;=64,#REF!&gt;=60),IF(#REF!="M",IF(CG151&gt;=14,"Atinge","Não atinge"),IF(#REF!="F",IF(CG151&gt;=12,"Atinge","Não atinge"),"erro")),IF(AND(#REF!&lt;=69,#REF!&gt;=65),IF(#REF!="M",IF(CG151&gt;=12,"Atinge","Não atinge"),IF(#REF!="F",IF(CG151&gt;=11,"Atinge","Não atinge"),"erro")),IF(AND(#REF!&lt;=74,#REF!&gt;=70),IF(#REF!="M",IF(CG151&gt;=12,"Atinge","Não atinge"),IF(#REF!="F",IF(CG151&gt;=10,"Atinge","Não atinge"),"erro")),IF(AND(#REF!&lt;=79,#REF!&gt;=75),IF(#REF!="M",IF(CG151&gt;=11,"Atinge","Não atinge"),IF(#REF!="F",IF(CG151&gt;=10,"Atinge","Não atinge"),"erro")),IF(AND(#REF!&lt;=84,#REF!&gt;=80),IF(#REF!="M",IF(CG151&gt;=10,"Atinge","Não atinge"),IF(#REF!="F",IF(CG151&gt;=9,"Atinge","Não atinge"),"erro")),IF(AND(#REF!&lt;=89,#REF!&gt;=85),IF(#REF!="M",IF(CG151&gt;=8,"Atinge","Não atinge"),IF(#REF!="F",IF(CG151&gt;=8,"Atinge","Não atinge"),"erro")),IF(#REF!&gt;=90,IF(#REF!="M",IF(CG151&gt;=7,"Atinge","Não atinge"),IF(#REF!="F",IF(CG151&gt;=4,"Atinge","Não atinge"),"erro")),IF(AND(#REF!&lt;70,#REF!&gt;64),IF(#REF!="M",IF(CG151&lt;14,"Atinge","Não atinge"),IF(#REF!="F",IF(CG151&lt;12,"Atinge","Não atinge"),"erro")),""))))))))</f>
        <v>#REF!</v>
      </c>
      <c r="CI151" s="68"/>
      <c r="CJ151" s="10" t="e">
        <f>IF(AND(#REF!&lt;=69,#REF!&gt;=60),IF(#REF!="M",IF(CI151&lt;=8,"Atinge","Não atinge"),IF(#REF!="F",IF(CI151&lt;=8,"Atinge","Não atinge"),"erro")),IF(AND(#REF!&lt;=79,#REF!&gt;=70),IF(#REF!="M",IF(CI151&lt;=9,"Atinge","Não atinge"),IF(#REF!="F",IF(CI151&lt;=9,"Atinge","Não atinge"),"erro")),IF(#REF!&gt;=80,IF(#REF!="M",IF(CI151&lt;=10,"Atinge","Não atinge"),IF(#REF!="F",IF(CI151&lt;=11,"Atinge","Não atinge"),"erro")),"")))</f>
        <v>#REF!</v>
      </c>
      <c r="CK151" s="68"/>
      <c r="CL151" s="68"/>
      <c r="CM151" s="68"/>
      <c r="CN151" s="68"/>
      <c r="CO151" s="68"/>
      <c r="CP151" s="68"/>
      <c r="CQ151" s="68"/>
      <c r="CR151" s="9">
        <f t="shared" si="22"/>
        <v>0</v>
      </c>
      <c r="CS151" s="68"/>
      <c r="CT151" s="9" t="str">
        <f t="shared" si="23"/>
        <v>Não atinge</v>
      </c>
      <c r="CU151" s="69"/>
      <c r="CV151" s="9" t="str">
        <f t="shared" si="24"/>
        <v>Atinge</v>
      </c>
      <c r="CW151" s="115"/>
      <c r="CX151" s="70"/>
      <c r="CY151" s="70"/>
      <c r="CZ151" s="35">
        <f t="shared" si="25"/>
        <v>0</v>
      </c>
      <c r="DA151" s="58"/>
      <c r="DB151" s="68"/>
      <c r="DC151" s="10" t="e">
        <f>IF(AND(#REF!&lt;=64,#REF!&gt;=60),IF(#REF!="M",IF(DB151&gt;=14,"Atinge","Não atinge"),IF(#REF!="F",IF(DB151&gt;=12,"Atinge","Não atinge"),"erro")),IF(AND(#REF!&lt;=69,#REF!&gt;=65),IF(#REF!="M",IF(DB151&gt;=12,"Atinge","Não atinge"),IF(#REF!="F",IF(DB151&gt;=11,"Atinge","Não atinge"),"erro")),IF(AND(#REF!&lt;=74,#REF!&gt;=70),IF(#REF!="M",IF(DB151&gt;=12,"Atinge","Não atinge"),IF(#REF!="F",IF(DB151&gt;=10,"Atinge","Não atinge"),"erro")),IF(AND(#REF!&lt;=79,#REF!&gt;=75),IF(#REF!="M",IF(DB151&gt;=11,"Atinge","Não atinge"),IF(#REF!="F",IF(DB151&gt;=10,"Atinge","Não atinge"),"erro")),IF(AND(#REF!&lt;=84,#REF!&gt;=80),IF(#REF!="M",IF(DB151&gt;=10,"Atinge","Não atinge"),IF(#REF!="F",IF(DB151&gt;=9,"Atinge","Não atinge"),"erro")),IF(AND(#REF!&lt;=89,#REF!&gt;=85),IF(#REF!="M",IF(DB151&gt;=8,"Atinge","Não atinge"),IF(#REF!="F",IF(DB151&gt;=8,"Atinge","Não atinge"),"erro")),IF(#REF!&gt;=90,IF(#REF!="M",IF(DB151&gt;=7,"Atinge","Não atinge"),IF(#REF!="F",IF(DB151&gt;=4,"Atinge","Não atinge"),"erro")),IF(AND(#REF!&lt;70,#REF!&gt;64),IF(#REF!="M",IF(DB151&lt;14,"Atinge","Não atinge"),IF(#REF!="F",IF(DB151&lt;12,"Atinge","Não atinge"),"erro")),""))))))))</f>
        <v>#REF!</v>
      </c>
      <c r="DD151" s="68"/>
      <c r="DE151" s="10" t="e">
        <f>IF(AND(#REF!&lt;=69,#REF!&gt;=60),IF(#REF!="M",IF(DD151&lt;=8,"Atinge","Não atinge"),IF(#REF!="F",IF(DD151&lt;=8,"Atinge","Não atinge"),"erro")),IF(AND(#REF!&lt;=79,#REF!&gt;=70),IF(#REF!="M",IF(DD151&lt;=9,"Atinge","Não atinge"),IF(#REF!="F",IF(DD151&lt;=9,"Atinge","Não atinge"),"erro")),IF(#REF!&gt;=80,IF(#REF!="M",IF(DD151&lt;=10,"Atinge","Não atinge"),IF(#REF!="F",IF(DD151&lt;=11,"Atinge","Não atinge"),"erro")),"")))</f>
        <v>#REF!</v>
      </c>
      <c r="DF151" s="68"/>
      <c r="DG151" s="68"/>
      <c r="DH151" s="68"/>
      <c r="DI151" s="68"/>
      <c r="DJ151" s="68"/>
      <c r="DK151" s="68"/>
      <c r="DL151" s="68"/>
      <c r="DM151" s="9">
        <f t="shared" si="26"/>
        <v>0</v>
      </c>
      <c r="DN151" s="9" t="str">
        <f t="shared" si="20"/>
        <v>Não Atinge</v>
      </c>
      <c r="DO151" s="68"/>
      <c r="DP151" s="9" t="str">
        <f t="shared" si="27"/>
        <v>Não atinge</v>
      </c>
      <c r="DQ151" s="69"/>
      <c r="DR151" s="9" t="str">
        <f t="shared" si="28"/>
        <v>Atinge</v>
      </c>
      <c r="DS151" s="115"/>
      <c r="DT151" s="58"/>
      <c r="DU151" s="59"/>
      <c r="DV151" s="59"/>
      <c r="DW151" s="67"/>
      <c r="DX151" s="67"/>
      <c r="DY151" s="59"/>
      <c r="DZ151" s="67"/>
      <c r="EA151" s="59"/>
      <c r="EB151" s="59"/>
      <c r="EC151" s="59"/>
      <c r="ED151" s="59"/>
      <c r="EE151" s="59"/>
      <c r="EF151" s="67"/>
    </row>
    <row r="152" spans="1:136" s="5" customFormat="1" ht="24.95" customHeight="1">
      <c r="A152" s="9">
        <v>149</v>
      </c>
      <c r="B152" s="73" t="str">
        <f>'DADOS PESSOAIS'!B152</f>
        <v>(código)</v>
      </c>
      <c r="C152" s="58"/>
      <c r="D152" s="65"/>
      <c r="E152" s="65"/>
      <c r="F152" s="64"/>
      <c r="G152" s="59"/>
      <c r="H152" s="59"/>
      <c r="I152" s="67"/>
      <c r="J152" s="67"/>
      <c r="K152" s="59"/>
      <c r="L152" s="67"/>
      <c r="M152" s="59"/>
      <c r="N152" s="59"/>
      <c r="O152" s="59"/>
      <c r="P152" s="59"/>
      <c r="Q152" s="59"/>
      <c r="R152" s="67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67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9">
        <f t="shared" si="21"/>
        <v>0</v>
      </c>
      <c r="CG152" s="68"/>
      <c r="CH152" s="10" t="e">
        <f>IF(AND(#REF!&lt;=64,#REF!&gt;=60),IF(#REF!="M",IF(CG152&gt;=14,"Atinge","Não atinge"),IF(#REF!="F",IF(CG152&gt;=12,"Atinge","Não atinge"),"erro")),IF(AND(#REF!&lt;=69,#REF!&gt;=65),IF(#REF!="M",IF(CG152&gt;=12,"Atinge","Não atinge"),IF(#REF!="F",IF(CG152&gt;=11,"Atinge","Não atinge"),"erro")),IF(AND(#REF!&lt;=74,#REF!&gt;=70),IF(#REF!="M",IF(CG152&gt;=12,"Atinge","Não atinge"),IF(#REF!="F",IF(CG152&gt;=10,"Atinge","Não atinge"),"erro")),IF(AND(#REF!&lt;=79,#REF!&gt;=75),IF(#REF!="M",IF(CG152&gt;=11,"Atinge","Não atinge"),IF(#REF!="F",IF(CG152&gt;=10,"Atinge","Não atinge"),"erro")),IF(AND(#REF!&lt;=84,#REF!&gt;=80),IF(#REF!="M",IF(CG152&gt;=10,"Atinge","Não atinge"),IF(#REF!="F",IF(CG152&gt;=9,"Atinge","Não atinge"),"erro")),IF(AND(#REF!&lt;=89,#REF!&gt;=85),IF(#REF!="M",IF(CG152&gt;=8,"Atinge","Não atinge"),IF(#REF!="F",IF(CG152&gt;=8,"Atinge","Não atinge"),"erro")),IF(#REF!&gt;=90,IF(#REF!="M",IF(CG152&gt;=7,"Atinge","Não atinge"),IF(#REF!="F",IF(CG152&gt;=4,"Atinge","Não atinge"),"erro")),IF(AND(#REF!&lt;70,#REF!&gt;64),IF(#REF!="M",IF(CG152&lt;14,"Atinge","Não atinge"),IF(#REF!="F",IF(CG152&lt;12,"Atinge","Não atinge"),"erro")),""))))))))</f>
        <v>#REF!</v>
      </c>
      <c r="CI152" s="68"/>
      <c r="CJ152" s="10" t="e">
        <f>IF(AND(#REF!&lt;=69,#REF!&gt;=60),IF(#REF!="M",IF(CI152&lt;=8,"Atinge","Não atinge"),IF(#REF!="F",IF(CI152&lt;=8,"Atinge","Não atinge"),"erro")),IF(AND(#REF!&lt;=79,#REF!&gt;=70),IF(#REF!="M",IF(CI152&lt;=9,"Atinge","Não atinge"),IF(#REF!="F",IF(CI152&lt;=9,"Atinge","Não atinge"),"erro")),IF(#REF!&gt;=80,IF(#REF!="M",IF(CI152&lt;=10,"Atinge","Não atinge"),IF(#REF!="F",IF(CI152&lt;=11,"Atinge","Não atinge"),"erro")),"")))</f>
        <v>#REF!</v>
      </c>
      <c r="CK152" s="68"/>
      <c r="CL152" s="68"/>
      <c r="CM152" s="68"/>
      <c r="CN152" s="68"/>
      <c r="CO152" s="68"/>
      <c r="CP152" s="68"/>
      <c r="CQ152" s="68"/>
      <c r="CR152" s="9">
        <f t="shared" si="22"/>
        <v>0</v>
      </c>
      <c r="CS152" s="68"/>
      <c r="CT152" s="9" t="str">
        <f t="shared" si="23"/>
        <v>Não atinge</v>
      </c>
      <c r="CU152" s="69"/>
      <c r="CV152" s="9" t="str">
        <f t="shared" si="24"/>
        <v>Atinge</v>
      </c>
      <c r="CW152" s="115"/>
      <c r="CX152" s="70"/>
      <c r="CY152" s="70"/>
      <c r="CZ152" s="35">
        <f t="shared" si="25"/>
        <v>0</v>
      </c>
      <c r="DA152" s="58"/>
      <c r="DB152" s="68"/>
      <c r="DC152" s="10" t="e">
        <f>IF(AND(#REF!&lt;=64,#REF!&gt;=60),IF(#REF!="M",IF(DB152&gt;=14,"Atinge","Não atinge"),IF(#REF!="F",IF(DB152&gt;=12,"Atinge","Não atinge"),"erro")),IF(AND(#REF!&lt;=69,#REF!&gt;=65),IF(#REF!="M",IF(DB152&gt;=12,"Atinge","Não atinge"),IF(#REF!="F",IF(DB152&gt;=11,"Atinge","Não atinge"),"erro")),IF(AND(#REF!&lt;=74,#REF!&gt;=70),IF(#REF!="M",IF(DB152&gt;=12,"Atinge","Não atinge"),IF(#REF!="F",IF(DB152&gt;=10,"Atinge","Não atinge"),"erro")),IF(AND(#REF!&lt;=79,#REF!&gt;=75),IF(#REF!="M",IF(DB152&gt;=11,"Atinge","Não atinge"),IF(#REF!="F",IF(DB152&gt;=10,"Atinge","Não atinge"),"erro")),IF(AND(#REF!&lt;=84,#REF!&gt;=80),IF(#REF!="M",IF(DB152&gt;=10,"Atinge","Não atinge"),IF(#REF!="F",IF(DB152&gt;=9,"Atinge","Não atinge"),"erro")),IF(AND(#REF!&lt;=89,#REF!&gt;=85),IF(#REF!="M",IF(DB152&gt;=8,"Atinge","Não atinge"),IF(#REF!="F",IF(DB152&gt;=8,"Atinge","Não atinge"),"erro")),IF(#REF!&gt;=90,IF(#REF!="M",IF(DB152&gt;=7,"Atinge","Não atinge"),IF(#REF!="F",IF(DB152&gt;=4,"Atinge","Não atinge"),"erro")),IF(AND(#REF!&lt;70,#REF!&gt;64),IF(#REF!="M",IF(DB152&lt;14,"Atinge","Não atinge"),IF(#REF!="F",IF(DB152&lt;12,"Atinge","Não atinge"),"erro")),""))))))))</f>
        <v>#REF!</v>
      </c>
      <c r="DD152" s="68"/>
      <c r="DE152" s="10" t="e">
        <f>IF(AND(#REF!&lt;=69,#REF!&gt;=60),IF(#REF!="M",IF(DD152&lt;=8,"Atinge","Não atinge"),IF(#REF!="F",IF(DD152&lt;=8,"Atinge","Não atinge"),"erro")),IF(AND(#REF!&lt;=79,#REF!&gt;=70),IF(#REF!="M",IF(DD152&lt;=9,"Atinge","Não atinge"),IF(#REF!="F",IF(DD152&lt;=9,"Atinge","Não atinge"),"erro")),IF(#REF!&gt;=80,IF(#REF!="M",IF(DD152&lt;=10,"Atinge","Não atinge"),IF(#REF!="F",IF(DD152&lt;=11,"Atinge","Não atinge"),"erro")),"")))</f>
        <v>#REF!</v>
      </c>
      <c r="DF152" s="68"/>
      <c r="DG152" s="68"/>
      <c r="DH152" s="68"/>
      <c r="DI152" s="68"/>
      <c r="DJ152" s="68"/>
      <c r="DK152" s="68"/>
      <c r="DL152" s="68"/>
      <c r="DM152" s="9">
        <f t="shared" si="26"/>
        <v>0</v>
      </c>
      <c r="DN152" s="9" t="str">
        <f t="shared" si="20"/>
        <v>Não Atinge</v>
      </c>
      <c r="DO152" s="68"/>
      <c r="DP152" s="9" t="str">
        <f t="shared" si="27"/>
        <v>Não atinge</v>
      </c>
      <c r="DQ152" s="69"/>
      <c r="DR152" s="9" t="str">
        <f t="shared" si="28"/>
        <v>Atinge</v>
      </c>
      <c r="DS152" s="115"/>
      <c r="DT152" s="58"/>
      <c r="DU152" s="59"/>
      <c r="DV152" s="59"/>
      <c r="DW152" s="67"/>
      <c r="DX152" s="67"/>
      <c r="DY152" s="59"/>
      <c r="DZ152" s="67"/>
      <c r="EA152" s="59"/>
      <c r="EB152" s="59"/>
      <c r="EC152" s="59"/>
      <c r="ED152" s="59"/>
      <c r="EE152" s="59"/>
      <c r="EF152" s="67"/>
    </row>
    <row r="153" spans="1:136" s="5" customFormat="1" ht="24.95" customHeight="1">
      <c r="A153" s="9">
        <v>150</v>
      </c>
      <c r="B153" s="73" t="str">
        <f>'DADOS PESSOAIS'!B153</f>
        <v>(código)</v>
      </c>
      <c r="C153" s="58"/>
      <c r="D153" s="65"/>
      <c r="E153" s="65"/>
      <c r="F153" s="64"/>
      <c r="G153" s="59"/>
      <c r="H153" s="59"/>
      <c r="I153" s="67"/>
      <c r="J153" s="67"/>
      <c r="K153" s="59"/>
      <c r="L153" s="67"/>
      <c r="M153" s="59"/>
      <c r="N153" s="59"/>
      <c r="O153" s="59"/>
      <c r="P153" s="59"/>
      <c r="Q153" s="59"/>
      <c r="R153" s="67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67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9">
        <f t="shared" si="21"/>
        <v>0</v>
      </c>
      <c r="CG153" s="68"/>
      <c r="CH153" s="10" t="e">
        <f>IF(AND(#REF!&lt;=64,#REF!&gt;=60),IF(#REF!="M",IF(CG153&gt;=14,"Atinge","Não atinge"),IF(#REF!="F",IF(CG153&gt;=12,"Atinge","Não atinge"),"erro")),IF(AND(#REF!&lt;=69,#REF!&gt;=65),IF(#REF!="M",IF(CG153&gt;=12,"Atinge","Não atinge"),IF(#REF!="F",IF(CG153&gt;=11,"Atinge","Não atinge"),"erro")),IF(AND(#REF!&lt;=74,#REF!&gt;=70),IF(#REF!="M",IF(CG153&gt;=12,"Atinge","Não atinge"),IF(#REF!="F",IF(CG153&gt;=10,"Atinge","Não atinge"),"erro")),IF(AND(#REF!&lt;=79,#REF!&gt;=75),IF(#REF!="M",IF(CG153&gt;=11,"Atinge","Não atinge"),IF(#REF!="F",IF(CG153&gt;=10,"Atinge","Não atinge"),"erro")),IF(AND(#REF!&lt;=84,#REF!&gt;=80),IF(#REF!="M",IF(CG153&gt;=10,"Atinge","Não atinge"),IF(#REF!="F",IF(CG153&gt;=9,"Atinge","Não atinge"),"erro")),IF(AND(#REF!&lt;=89,#REF!&gt;=85),IF(#REF!="M",IF(CG153&gt;=8,"Atinge","Não atinge"),IF(#REF!="F",IF(CG153&gt;=8,"Atinge","Não atinge"),"erro")),IF(#REF!&gt;=90,IF(#REF!="M",IF(CG153&gt;=7,"Atinge","Não atinge"),IF(#REF!="F",IF(CG153&gt;=4,"Atinge","Não atinge"),"erro")),IF(AND(#REF!&lt;70,#REF!&gt;64),IF(#REF!="M",IF(CG153&lt;14,"Atinge","Não atinge"),IF(#REF!="F",IF(CG153&lt;12,"Atinge","Não atinge"),"erro")),""))))))))</f>
        <v>#REF!</v>
      </c>
      <c r="CI153" s="68"/>
      <c r="CJ153" s="10" t="e">
        <f>IF(AND(#REF!&lt;=69,#REF!&gt;=60),IF(#REF!="M",IF(CI153&lt;=8,"Atinge","Não atinge"),IF(#REF!="F",IF(CI153&lt;=8,"Atinge","Não atinge"),"erro")),IF(AND(#REF!&lt;=79,#REF!&gt;=70),IF(#REF!="M",IF(CI153&lt;=9,"Atinge","Não atinge"),IF(#REF!="F",IF(CI153&lt;=9,"Atinge","Não atinge"),"erro")),IF(#REF!&gt;=80,IF(#REF!="M",IF(CI153&lt;=10,"Atinge","Não atinge"),IF(#REF!="F",IF(CI153&lt;=11,"Atinge","Não atinge"),"erro")),"")))</f>
        <v>#REF!</v>
      </c>
      <c r="CK153" s="68"/>
      <c r="CL153" s="68"/>
      <c r="CM153" s="68"/>
      <c r="CN153" s="68"/>
      <c r="CO153" s="68"/>
      <c r="CP153" s="68"/>
      <c r="CQ153" s="68"/>
      <c r="CR153" s="9">
        <f t="shared" si="22"/>
        <v>0</v>
      </c>
      <c r="CS153" s="68"/>
      <c r="CT153" s="9" t="str">
        <f t="shared" si="23"/>
        <v>Não atinge</v>
      </c>
      <c r="CU153" s="69"/>
      <c r="CV153" s="9" t="str">
        <f t="shared" si="24"/>
        <v>Atinge</v>
      </c>
      <c r="CW153" s="115"/>
      <c r="CX153" s="70"/>
      <c r="CY153" s="70"/>
      <c r="CZ153" s="35">
        <f t="shared" si="25"/>
        <v>0</v>
      </c>
      <c r="DA153" s="58"/>
      <c r="DB153" s="68"/>
      <c r="DC153" s="10" t="e">
        <f>IF(AND(#REF!&lt;=64,#REF!&gt;=60),IF(#REF!="M",IF(DB153&gt;=14,"Atinge","Não atinge"),IF(#REF!="F",IF(DB153&gt;=12,"Atinge","Não atinge"),"erro")),IF(AND(#REF!&lt;=69,#REF!&gt;=65),IF(#REF!="M",IF(DB153&gt;=12,"Atinge","Não atinge"),IF(#REF!="F",IF(DB153&gt;=11,"Atinge","Não atinge"),"erro")),IF(AND(#REF!&lt;=74,#REF!&gt;=70),IF(#REF!="M",IF(DB153&gt;=12,"Atinge","Não atinge"),IF(#REF!="F",IF(DB153&gt;=10,"Atinge","Não atinge"),"erro")),IF(AND(#REF!&lt;=79,#REF!&gt;=75),IF(#REF!="M",IF(DB153&gt;=11,"Atinge","Não atinge"),IF(#REF!="F",IF(DB153&gt;=10,"Atinge","Não atinge"),"erro")),IF(AND(#REF!&lt;=84,#REF!&gt;=80),IF(#REF!="M",IF(DB153&gt;=10,"Atinge","Não atinge"),IF(#REF!="F",IF(DB153&gt;=9,"Atinge","Não atinge"),"erro")),IF(AND(#REF!&lt;=89,#REF!&gt;=85),IF(#REF!="M",IF(DB153&gt;=8,"Atinge","Não atinge"),IF(#REF!="F",IF(DB153&gt;=8,"Atinge","Não atinge"),"erro")),IF(#REF!&gt;=90,IF(#REF!="M",IF(DB153&gt;=7,"Atinge","Não atinge"),IF(#REF!="F",IF(DB153&gt;=4,"Atinge","Não atinge"),"erro")),IF(AND(#REF!&lt;70,#REF!&gt;64),IF(#REF!="M",IF(DB153&lt;14,"Atinge","Não atinge"),IF(#REF!="F",IF(DB153&lt;12,"Atinge","Não atinge"),"erro")),""))))))))</f>
        <v>#REF!</v>
      </c>
      <c r="DD153" s="68"/>
      <c r="DE153" s="10" t="e">
        <f>IF(AND(#REF!&lt;=69,#REF!&gt;=60),IF(#REF!="M",IF(DD153&lt;=8,"Atinge","Não atinge"),IF(#REF!="F",IF(DD153&lt;=8,"Atinge","Não atinge"),"erro")),IF(AND(#REF!&lt;=79,#REF!&gt;=70),IF(#REF!="M",IF(DD153&lt;=9,"Atinge","Não atinge"),IF(#REF!="F",IF(DD153&lt;=9,"Atinge","Não atinge"),"erro")),IF(#REF!&gt;=80,IF(#REF!="M",IF(DD153&lt;=10,"Atinge","Não atinge"),IF(#REF!="F",IF(DD153&lt;=11,"Atinge","Não atinge"),"erro")),"")))</f>
        <v>#REF!</v>
      </c>
      <c r="DF153" s="68"/>
      <c r="DG153" s="68"/>
      <c r="DH153" s="68"/>
      <c r="DI153" s="68"/>
      <c r="DJ153" s="68"/>
      <c r="DK153" s="68"/>
      <c r="DL153" s="68"/>
      <c r="DM153" s="9">
        <f t="shared" si="26"/>
        <v>0</v>
      </c>
      <c r="DN153" s="9" t="str">
        <f t="shared" si="20"/>
        <v>Não Atinge</v>
      </c>
      <c r="DO153" s="68"/>
      <c r="DP153" s="9" t="str">
        <f t="shared" si="27"/>
        <v>Não atinge</v>
      </c>
      <c r="DQ153" s="69"/>
      <c r="DR153" s="9" t="str">
        <f t="shared" si="28"/>
        <v>Atinge</v>
      </c>
      <c r="DS153" s="115"/>
      <c r="DT153" s="58"/>
      <c r="DU153" s="59"/>
      <c r="DV153" s="59"/>
      <c r="DW153" s="67"/>
      <c r="DX153" s="67"/>
      <c r="DY153" s="59"/>
      <c r="DZ153" s="67"/>
      <c r="EA153" s="59"/>
      <c r="EB153" s="59"/>
      <c r="EC153" s="59"/>
      <c r="ED153" s="59"/>
      <c r="EE153" s="59"/>
      <c r="EF153" s="67"/>
    </row>
    <row r="154" spans="1:136" s="5" customFormat="1" ht="24.95" customHeight="1">
      <c r="A154" s="9">
        <v>151</v>
      </c>
      <c r="B154" s="73" t="str">
        <f>'DADOS PESSOAIS'!B154</f>
        <v>(código)</v>
      </c>
      <c r="C154" s="58"/>
      <c r="D154" s="65"/>
      <c r="E154" s="65"/>
      <c r="F154" s="64"/>
      <c r="G154" s="59"/>
      <c r="H154" s="59"/>
      <c r="I154" s="67"/>
      <c r="J154" s="67"/>
      <c r="K154" s="59"/>
      <c r="L154" s="67"/>
      <c r="M154" s="59"/>
      <c r="N154" s="59"/>
      <c r="O154" s="59"/>
      <c r="P154" s="59"/>
      <c r="Q154" s="59"/>
      <c r="R154" s="67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67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9">
        <f t="shared" si="21"/>
        <v>0</v>
      </c>
      <c r="CG154" s="68"/>
      <c r="CH154" s="10" t="e">
        <f>IF(AND(#REF!&lt;=64,#REF!&gt;=60),IF(#REF!="M",IF(CG154&gt;=14,"Atinge","Não atinge"),IF(#REF!="F",IF(CG154&gt;=12,"Atinge","Não atinge"),"erro")),IF(AND(#REF!&lt;=69,#REF!&gt;=65),IF(#REF!="M",IF(CG154&gt;=12,"Atinge","Não atinge"),IF(#REF!="F",IF(CG154&gt;=11,"Atinge","Não atinge"),"erro")),IF(AND(#REF!&lt;=74,#REF!&gt;=70),IF(#REF!="M",IF(CG154&gt;=12,"Atinge","Não atinge"),IF(#REF!="F",IF(CG154&gt;=10,"Atinge","Não atinge"),"erro")),IF(AND(#REF!&lt;=79,#REF!&gt;=75),IF(#REF!="M",IF(CG154&gt;=11,"Atinge","Não atinge"),IF(#REF!="F",IF(CG154&gt;=10,"Atinge","Não atinge"),"erro")),IF(AND(#REF!&lt;=84,#REF!&gt;=80),IF(#REF!="M",IF(CG154&gt;=10,"Atinge","Não atinge"),IF(#REF!="F",IF(CG154&gt;=9,"Atinge","Não atinge"),"erro")),IF(AND(#REF!&lt;=89,#REF!&gt;=85),IF(#REF!="M",IF(CG154&gt;=8,"Atinge","Não atinge"),IF(#REF!="F",IF(CG154&gt;=8,"Atinge","Não atinge"),"erro")),IF(#REF!&gt;=90,IF(#REF!="M",IF(CG154&gt;=7,"Atinge","Não atinge"),IF(#REF!="F",IF(CG154&gt;=4,"Atinge","Não atinge"),"erro")),IF(AND(#REF!&lt;70,#REF!&gt;64),IF(#REF!="M",IF(CG154&lt;14,"Atinge","Não atinge"),IF(#REF!="F",IF(CG154&lt;12,"Atinge","Não atinge"),"erro")),""))))))))</f>
        <v>#REF!</v>
      </c>
      <c r="CI154" s="68"/>
      <c r="CJ154" s="10" t="e">
        <f>IF(AND(#REF!&lt;=69,#REF!&gt;=60),IF(#REF!="M",IF(CI154&lt;=8,"Atinge","Não atinge"),IF(#REF!="F",IF(CI154&lt;=8,"Atinge","Não atinge"),"erro")),IF(AND(#REF!&lt;=79,#REF!&gt;=70),IF(#REF!="M",IF(CI154&lt;=9,"Atinge","Não atinge"),IF(#REF!="F",IF(CI154&lt;=9,"Atinge","Não atinge"),"erro")),IF(#REF!&gt;=80,IF(#REF!="M",IF(CI154&lt;=10,"Atinge","Não atinge"),IF(#REF!="F",IF(CI154&lt;=11,"Atinge","Não atinge"),"erro")),"")))</f>
        <v>#REF!</v>
      </c>
      <c r="CK154" s="68"/>
      <c r="CL154" s="68"/>
      <c r="CM154" s="68"/>
      <c r="CN154" s="68"/>
      <c r="CO154" s="68"/>
      <c r="CP154" s="68"/>
      <c r="CQ154" s="68"/>
      <c r="CR154" s="9">
        <f t="shared" si="22"/>
        <v>0</v>
      </c>
      <c r="CS154" s="68"/>
      <c r="CT154" s="9" t="str">
        <f t="shared" si="23"/>
        <v>Não atinge</v>
      </c>
      <c r="CU154" s="69"/>
      <c r="CV154" s="9" t="str">
        <f t="shared" si="24"/>
        <v>Atinge</v>
      </c>
      <c r="CW154" s="115"/>
      <c r="CX154" s="70"/>
      <c r="CY154" s="70"/>
      <c r="CZ154" s="35">
        <f t="shared" si="25"/>
        <v>0</v>
      </c>
      <c r="DA154" s="58"/>
      <c r="DB154" s="68"/>
      <c r="DC154" s="10" t="e">
        <f>IF(AND(#REF!&lt;=64,#REF!&gt;=60),IF(#REF!="M",IF(DB154&gt;=14,"Atinge","Não atinge"),IF(#REF!="F",IF(DB154&gt;=12,"Atinge","Não atinge"),"erro")),IF(AND(#REF!&lt;=69,#REF!&gt;=65),IF(#REF!="M",IF(DB154&gt;=12,"Atinge","Não atinge"),IF(#REF!="F",IF(DB154&gt;=11,"Atinge","Não atinge"),"erro")),IF(AND(#REF!&lt;=74,#REF!&gt;=70),IF(#REF!="M",IF(DB154&gt;=12,"Atinge","Não atinge"),IF(#REF!="F",IF(DB154&gt;=10,"Atinge","Não atinge"),"erro")),IF(AND(#REF!&lt;=79,#REF!&gt;=75),IF(#REF!="M",IF(DB154&gt;=11,"Atinge","Não atinge"),IF(#REF!="F",IF(DB154&gt;=10,"Atinge","Não atinge"),"erro")),IF(AND(#REF!&lt;=84,#REF!&gt;=80),IF(#REF!="M",IF(DB154&gt;=10,"Atinge","Não atinge"),IF(#REF!="F",IF(DB154&gt;=9,"Atinge","Não atinge"),"erro")),IF(AND(#REF!&lt;=89,#REF!&gt;=85),IF(#REF!="M",IF(DB154&gt;=8,"Atinge","Não atinge"),IF(#REF!="F",IF(DB154&gt;=8,"Atinge","Não atinge"),"erro")),IF(#REF!&gt;=90,IF(#REF!="M",IF(DB154&gt;=7,"Atinge","Não atinge"),IF(#REF!="F",IF(DB154&gt;=4,"Atinge","Não atinge"),"erro")),IF(AND(#REF!&lt;70,#REF!&gt;64),IF(#REF!="M",IF(DB154&lt;14,"Atinge","Não atinge"),IF(#REF!="F",IF(DB154&lt;12,"Atinge","Não atinge"),"erro")),""))))))))</f>
        <v>#REF!</v>
      </c>
      <c r="DD154" s="68"/>
      <c r="DE154" s="10" t="e">
        <f>IF(AND(#REF!&lt;=69,#REF!&gt;=60),IF(#REF!="M",IF(DD154&lt;=8,"Atinge","Não atinge"),IF(#REF!="F",IF(DD154&lt;=8,"Atinge","Não atinge"),"erro")),IF(AND(#REF!&lt;=79,#REF!&gt;=70),IF(#REF!="M",IF(DD154&lt;=9,"Atinge","Não atinge"),IF(#REF!="F",IF(DD154&lt;=9,"Atinge","Não atinge"),"erro")),IF(#REF!&gt;=80,IF(#REF!="M",IF(DD154&lt;=10,"Atinge","Não atinge"),IF(#REF!="F",IF(DD154&lt;=11,"Atinge","Não atinge"),"erro")),"")))</f>
        <v>#REF!</v>
      </c>
      <c r="DF154" s="68"/>
      <c r="DG154" s="68"/>
      <c r="DH154" s="68"/>
      <c r="DI154" s="68"/>
      <c r="DJ154" s="68"/>
      <c r="DK154" s="68"/>
      <c r="DL154" s="68"/>
      <c r="DM154" s="9">
        <f t="shared" si="26"/>
        <v>0</v>
      </c>
      <c r="DN154" s="9" t="str">
        <f t="shared" si="20"/>
        <v>Não Atinge</v>
      </c>
      <c r="DO154" s="68"/>
      <c r="DP154" s="9" t="str">
        <f t="shared" si="27"/>
        <v>Não atinge</v>
      </c>
      <c r="DQ154" s="69"/>
      <c r="DR154" s="9" t="str">
        <f t="shared" si="28"/>
        <v>Atinge</v>
      </c>
      <c r="DS154" s="115"/>
      <c r="DT154" s="58"/>
      <c r="DU154" s="59"/>
      <c r="DV154" s="59"/>
      <c r="DW154" s="67"/>
      <c r="DX154" s="67"/>
      <c r="DY154" s="59"/>
      <c r="DZ154" s="67"/>
      <c r="EA154" s="59"/>
      <c r="EB154" s="59"/>
      <c r="EC154" s="59"/>
      <c r="ED154" s="59"/>
      <c r="EE154" s="59"/>
      <c r="EF154" s="67"/>
    </row>
    <row r="155" spans="1:136" s="5" customFormat="1" ht="24.95" customHeight="1">
      <c r="A155" s="9">
        <v>152</v>
      </c>
      <c r="B155" s="73" t="str">
        <f>'DADOS PESSOAIS'!B155</f>
        <v>(código)</v>
      </c>
      <c r="C155" s="58"/>
      <c r="D155" s="65"/>
      <c r="E155" s="65"/>
      <c r="F155" s="64"/>
      <c r="G155" s="59"/>
      <c r="H155" s="59"/>
      <c r="I155" s="67"/>
      <c r="J155" s="67"/>
      <c r="K155" s="59"/>
      <c r="L155" s="67"/>
      <c r="M155" s="59"/>
      <c r="N155" s="59"/>
      <c r="O155" s="59"/>
      <c r="P155" s="59"/>
      <c r="Q155" s="59"/>
      <c r="R155" s="67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67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9">
        <f t="shared" si="21"/>
        <v>0</v>
      </c>
      <c r="CG155" s="68"/>
      <c r="CH155" s="10" t="e">
        <f>IF(AND(#REF!&lt;=64,#REF!&gt;=60),IF(#REF!="M",IF(CG155&gt;=14,"Atinge","Não atinge"),IF(#REF!="F",IF(CG155&gt;=12,"Atinge","Não atinge"),"erro")),IF(AND(#REF!&lt;=69,#REF!&gt;=65),IF(#REF!="M",IF(CG155&gt;=12,"Atinge","Não atinge"),IF(#REF!="F",IF(CG155&gt;=11,"Atinge","Não atinge"),"erro")),IF(AND(#REF!&lt;=74,#REF!&gt;=70),IF(#REF!="M",IF(CG155&gt;=12,"Atinge","Não atinge"),IF(#REF!="F",IF(CG155&gt;=10,"Atinge","Não atinge"),"erro")),IF(AND(#REF!&lt;=79,#REF!&gt;=75),IF(#REF!="M",IF(CG155&gt;=11,"Atinge","Não atinge"),IF(#REF!="F",IF(CG155&gt;=10,"Atinge","Não atinge"),"erro")),IF(AND(#REF!&lt;=84,#REF!&gt;=80),IF(#REF!="M",IF(CG155&gt;=10,"Atinge","Não atinge"),IF(#REF!="F",IF(CG155&gt;=9,"Atinge","Não atinge"),"erro")),IF(AND(#REF!&lt;=89,#REF!&gt;=85),IF(#REF!="M",IF(CG155&gt;=8,"Atinge","Não atinge"),IF(#REF!="F",IF(CG155&gt;=8,"Atinge","Não atinge"),"erro")),IF(#REF!&gt;=90,IF(#REF!="M",IF(CG155&gt;=7,"Atinge","Não atinge"),IF(#REF!="F",IF(CG155&gt;=4,"Atinge","Não atinge"),"erro")),IF(AND(#REF!&lt;70,#REF!&gt;64),IF(#REF!="M",IF(CG155&lt;14,"Atinge","Não atinge"),IF(#REF!="F",IF(CG155&lt;12,"Atinge","Não atinge"),"erro")),""))))))))</f>
        <v>#REF!</v>
      </c>
      <c r="CI155" s="68"/>
      <c r="CJ155" s="10" t="e">
        <f>IF(AND(#REF!&lt;=69,#REF!&gt;=60),IF(#REF!="M",IF(CI155&lt;=8,"Atinge","Não atinge"),IF(#REF!="F",IF(CI155&lt;=8,"Atinge","Não atinge"),"erro")),IF(AND(#REF!&lt;=79,#REF!&gt;=70),IF(#REF!="M",IF(CI155&lt;=9,"Atinge","Não atinge"),IF(#REF!="F",IF(CI155&lt;=9,"Atinge","Não atinge"),"erro")),IF(#REF!&gt;=80,IF(#REF!="M",IF(CI155&lt;=10,"Atinge","Não atinge"),IF(#REF!="F",IF(CI155&lt;=11,"Atinge","Não atinge"),"erro")),"")))</f>
        <v>#REF!</v>
      </c>
      <c r="CK155" s="68"/>
      <c r="CL155" s="68"/>
      <c r="CM155" s="68"/>
      <c r="CN155" s="68"/>
      <c r="CO155" s="68"/>
      <c r="CP155" s="68"/>
      <c r="CQ155" s="68"/>
      <c r="CR155" s="9">
        <f t="shared" si="22"/>
        <v>0</v>
      </c>
      <c r="CS155" s="68"/>
      <c r="CT155" s="9" t="str">
        <f t="shared" si="23"/>
        <v>Não atinge</v>
      </c>
      <c r="CU155" s="69"/>
      <c r="CV155" s="9" t="str">
        <f t="shared" si="24"/>
        <v>Atinge</v>
      </c>
      <c r="CW155" s="115"/>
      <c r="CX155" s="70"/>
      <c r="CY155" s="70"/>
      <c r="CZ155" s="35">
        <f t="shared" si="25"/>
        <v>0</v>
      </c>
      <c r="DA155" s="58"/>
      <c r="DB155" s="68"/>
      <c r="DC155" s="10" t="e">
        <f>IF(AND(#REF!&lt;=64,#REF!&gt;=60),IF(#REF!="M",IF(DB155&gt;=14,"Atinge","Não atinge"),IF(#REF!="F",IF(DB155&gt;=12,"Atinge","Não atinge"),"erro")),IF(AND(#REF!&lt;=69,#REF!&gt;=65),IF(#REF!="M",IF(DB155&gt;=12,"Atinge","Não atinge"),IF(#REF!="F",IF(DB155&gt;=11,"Atinge","Não atinge"),"erro")),IF(AND(#REF!&lt;=74,#REF!&gt;=70),IF(#REF!="M",IF(DB155&gt;=12,"Atinge","Não atinge"),IF(#REF!="F",IF(DB155&gt;=10,"Atinge","Não atinge"),"erro")),IF(AND(#REF!&lt;=79,#REF!&gt;=75),IF(#REF!="M",IF(DB155&gt;=11,"Atinge","Não atinge"),IF(#REF!="F",IF(DB155&gt;=10,"Atinge","Não atinge"),"erro")),IF(AND(#REF!&lt;=84,#REF!&gt;=80),IF(#REF!="M",IF(DB155&gt;=10,"Atinge","Não atinge"),IF(#REF!="F",IF(DB155&gt;=9,"Atinge","Não atinge"),"erro")),IF(AND(#REF!&lt;=89,#REF!&gt;=85),IF(#REF!="M",IF(DB155&gt;=8,"Atinge","Não atinge"),IF(#REF!="F",IF(DB155&gt;=8,"Atinge","Não atinge"),"erro")),IF(#REF!&gt;=90,IF(#REF!="M",IF(DB155&gt;=7,"Atinge","Não atinge"),IF(#REF!="F",IF(DB155&gt;=4,"Atinge","Não atinge"),"erro")),IF(AND(#REF!&lt;70,#REF!&gt;64),IF(#REF!="M",IF(DB155&lt;14,"Atinge","Não atinge"),IF(#REF!="F",IF(DB155&lt;12,"Atinge","Não atinge"),"erro")),""))))))))</f>
        <v>#REF!</v>
      </c>
      <c r="DD155" s="68"/>
      <c r="DE155" s="10" t="e">
        <f>IF(AND(#REF!&lt;=69,#REF!&gt;=60),IF(#REF!="M",IF(DD155&lt;=8,"Atinge","Não atinge"),IF(#REF!="F",IF(DD155&lt;=8,"Atinge","Não atinge"),"erro")),IF(AND(#REF!&lt;=79,#REF!&gt;=70),IF(#REF!="M",IF(DD155&lt;=9,"Atinge","Não atinge"),IF(#REF!="F",IF(DD155&lt;=9,"Atinge","Não atinge"),"erro")),IF(#REF!&gt;=80,IF(#REF!="M",IF(DD155&lt;=10,"Atinge","Não atinge"),IF(#REF!="F",IF(DD155&lt;=11,"Atinge","Não atinge"),"erro")),"")))</f>
        <v>#REF!</v>
      </c>
      <c r="DF155" s="68"/>
      <c r="DG155" s="68"/>
      <c r="DH155" s="68"/>
      <c r="DI155" s="68"/>
      <c r="DJ155" s="68"/>
      <c r="DK155" s="68"/>
      <c r="DL155" s="68"/>
      <c r="DM155" s="9">
        <f t="shared" si="26"/>
        <v>0</v>
      </c>
      <c r="DN155" s="9" t="str">
        <f t="shared" si="20"/>
        <v>Não Atinge</v>
      </c>
      <c r="DO155" s="68"/>
      <c r="DP155" s="9" t="str">
        <f t="shared" si="27"/>
        <v>Não atinge</v>
      </c>
      <c r="DQ155" s="69"/>
      <c r="DR155" s="9" t="str">
        <f t="shared" si="28"/>
        <v>Atinge</v>
      </c>
      <c r="DS155" s="115"/>
      <c r="DT155" s="58"/>
      <c r="DU155" s="59"/>
      <c r="DV155" s="59"/>
      <c r="DW155" s="67"/>
      <c r="DX155" s="67"/>
      <c r="DY155" s="59"/>
      <c r="DZ155" s="67"/>
      <c r="EA155" s="59"/>
      <c r="EB155" s="59"/>
      <c r="EC155" s="59"/>
      <c r="ED155" s="59"/>
      <c r="EE155" s="59"/>
      <c r="EF155" s="67"/>
    </row>
    <row r="156" spans="1:136" s="5" customFormat="1" ht="24.95" customHeight="1">
      <c r="A156" s="9">
        <v>153</v>
      </c>
      <c r="B156" s="73" t="str">
        <f>'DADOS PESSOAIS'!B156</f>
        <v>(código)</v>
      </c>
      <c r="C156" s="58"/>
      <c r="D156" s="65"/>
      <c r="E156" s="65"/>
      <c r="F156" s="64"/>
      <c r="G156" s="59"/>
      <c r="H156" s="59"/>
      <c r="I156" s="67"/>
      <c r="J156" s="67"/>
      <c r="K156" s="59"/>
      <c r="L156" s="67"/>
      <c r="M156" s="59"/>
      <c r="N156" s="59"/>
      <c r="O156" s="59"/>
      <c r="P156" s="59"/>
      <c r="Q156" s="59"/>
      <c r="R156" s="67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67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9">
        <f t="shared" si="21"/>
        <v>0</v>
      </c>
      <c r="CG156" s="68"/>
      <c r="CH156" s="10" t="e">
        <f>IF(AND(#REF!&lt;=64,#REF!&gt;=60),IF(#REF!="M",IF(CG156&gt;=14,"Atinge","Não atinge"),IF(#REF!="F",IF(CG156&gt;=12,"Atinge","Não atinge"),"erro")),IF(AND(#REF!&lt;=69,#REF!&gt;=65),IF(#REF!="M",IF(CG156&gt;=12,"Atinge","Não atinge"),IF(#REF!="F",IF(CG156&gt;=11,"Atinge","Não atinge"),"erro")),IF(AND(#REF!&lt;=74,#REF!&gt;=70),IF(#REF!="M",IF(CG156&gt;=12,"Atinge","Não atinge"),IF(#REF!="F",IF(CG156&gt;=10,"Atinge","Não atinge"),"erro")),IF(AND(#REF!&lt;=79,#REF!&gt;=75),IF(#REF!="M",IF(CG156&gt;=11,"Atinge","Não atinge"),IF(#REF!="F",IF(CG156&gt;=10,"Atinge","Não atinge"),"erro")),IF(AND(#REF!&lt;=84,#REF!&gt;=80),IF(#REF!="M",IF(CG156&gt;=10,"Atinge","Não atinge"),IF(#REF!="F",IF(CG156&gt;=9,"Atinge","Não atinge"),"erro")),IF(AND(#REF!&lt;=89,#REF!&gt;=85),IF(#REF!="M",IF(CG156&gt;=8,"Atinge","Não atinge"),IF(#REF!="F",IF(CG156&gt;=8,"Atinge","Não atinge"),"erro")),IF(#REF!&gt;=90,IF(#REF!="M",IF(CG156&gt;=7,"Atinge","Não atinge"),IF(#REF!="F",IF(CG156&gt;=4,"Atinge","Não atinge"),"erro")),IF(AND(#REF!&lt;70,#REF!&gt;64),IF(#REF!="M",IF(CG156&lt;14,"Atinge","Não atinge"),IF(#REF!="F",IF(CG156&lt;12,"Atinge","Não atinge"),"erro")),""))))))))</f>
        <v>#REF!</v>
      </c>
      <c r="CI156" s="68"/>
      <c r="CJ156" s="10" t="e">
        <f>IF(AND(#REF!&lt;=69,#REF!&gt;=60),IF(#REF!="M",IF(CI156&lt;=8,"Atinge","Não atinge"),IF(#REF!="F",IF(CI156&lt;=8,"Atinge","Não atinge"),"erro")),IF(AND(#REF!&lt;=79,#REF!&gt;=70),IF(#REF!="M",IF(CI156&lt;=9,"Atinge","Não atinge"),IF(#REF!="F",IF(CI156&lt;=9,"Atinge","Não atinge"),"erro")),IF(#REF!&gt;=80,IF(#REF!="M",IF(CI156&lt;=10,"Atinge","Não atinge"),IF(#REF!="F",IF(CI156&lt;=11,"Atinge","Não atinge"),"erro")),"")))</f>
        <v>#REF!</v>
      </c>
      <c r="CK156" s="68"/>
      <c r="CL156" s="68"/>
      <c r="CM156" s="68"/>
      <c r="CN156" s="68"/>
      <c r="CO156" s="68"/>
      <c r="CP156" s="68"/>
      <c r="CQ156" s="68"/>
      <c r="CR156" s="9">
        <f t="shared" si="22"/>
        <v>0</v>
      </c>
      <c r="CS156" s="68"/>
      <c r="CT156" s="9" t="str">
        <f t="shared" si="23"/>
        <v>Não atinge</v>
      </c>
      <c r="CU156" s="69"/>
      <c r="CV156" s="9" t="str">
        <f t="shared" si="24"/>
        <v>Atinge</v>
      </c>
      <c r="CW156" s="115"/>
      <c r="CX156" s="70"/>
      <c r="CY156" s="70"/>
      <c r="CZ156" s="35">
        <f t="shared" si="25"/>
        <v>0</v>
      </c>
      <c r="DA156" s="58"/>
      <c r="DB156" s="68"/>
      <c r="DC156" s="10" t="e">
        <f>IF(AND(#REF!&lt;=64,#REF!&gt;=60),IF(#REF!="M",IF(DB156&gt;=14,"Atinge","Não atinge"),IF(#REF!="F",IF(DB156&gt;=12,"Atinge","Não atinge"),"erro")),IF(AND(#REF!&lt;=69,#REF!&gt;=65),IF(#REF!="M",IF(DB156&gt;=12,"Atinge","Não atinge"),IF(#REF!="F",IF(DB156&gt;=11,"Atinge","Não atinge"),"erro")),IF(AND(#REF!&lt;=74,#REF!&gt;=70),IF(#REF!="M",IF(DB156&gt;=12,"Atinge","Não atinge"),IF(#REF!="F",IF(DB156&gt;=10,"Atinge","Não atinge"),"erro")),IF(AND(#REF!&lt;=79,#REF!&gt;=75),IF(#REF!="M",IF(DB156&gt;=11,"Atinge","Não atinge"),IF(#REF!="F",IF(DB156&gt;=10,"Atinge","Não atinge"),"erro")),IF(AND(#REF!&lt;=84,#REF!&gt;=80),IF(#REF!="M",IF(DB156&gt;=10,"Atinge","Não atinge"),IF(#REF!="F",IF(DB156&gt;=9,"Atinge","Não atinge"),"erro")),IF(AND(#REF!&lt;=89,#REF!&gt;=85),IF(#REF!="M",IF(DB156&gt;=8,"Atinge","Não atinge"),IF(#REF!="F",IF(DB156&gt;=8,"Atinge","Não atinge"),"erro")),IF(#REF!&gt;=90,IF(#REF!="M",IF(DB156&gt;=7,"Atinge","Não atinge"),IF(#REF!="F",IF(DB156&gt;=4,"Atinge","Não atinge"),"erro")),IF(AND(#REF!&lt;70,#REF!&gt;64),IF(#REF!="M",IF(DB156&lt;14,"Atinge","Não atinge"),IF(#REF!="F",IF(DB156&lt;12,"Atinge","Não atinge"),"erro")),""))))))))</f>
        <v>#REF!</v>
      </c>
      <c r="DD156" s="68"/>
      <c r="DE156" s="10" t="e">
        <f>IF(AND(#REF!&lt;=69,#REF!&gt;=60),IF(#REF!="M",IF(DD156&lt;=8,"Atinge","Não atinge"),IF(#REF!="F",IF(DD156&lt;=8,"Atinge","Não atinge"),"erro")),IF(AND(#REF!&lt;=79,#REF!&gt;=70),IF(#REF!="M",IF(DD156&lt;=9,"Atinge","Não atinge"),IF(#REF!="F",IF(DD156&lt;=9,"Atinge","Não atinge"),"erro")),IF(#REF!&gt;=80,IF(#REF!="M",IF(DD156&lt;=10,"Atinge","Não atinge"),IF(#REF!="F",IF(DD156&lt;=11,"Atinge","Não atinge"),"erro")),"")))</f>
        <v>#REF!</v>
      </c>
      <c r="DF156" s="68"/>
      <c r="DG156" s="68"/>
      <c r="DH156" s="68"/>
      <c r="DI156" s="68"/>
      <c r="DJ156" s="68"/>
      <c r="DK156" s="68"/>
      <c r="DL156" s="68"/>
      <c r="DM156" s="9">
        <f t="shared" si="26"/>
        <v>0</v>
      </c>
      <c r="DN156" s="9" t="str">
        <f t="shared" si="20"/>
        <v>Não Atinge</v>
      </c>
      <c r="DO156" s="68"/>
      <c r="DP156" s="9" t="str">
        <f t="shared" si="27"/>
        <v>Não atinge</v>
      </c>
      <c r="DQ156" s="69"/>
      <c r="DR156" s="9" t="str">
        <f t="shared" si="28"/>
        <v>Atinge</v>
      </c>
      <c r="DS156" s="115"/>
      <c r="DT156" s="58"/>
      <c r="DU156" s="59"/>
      <c r="DV156" s="59"/>
      <c r="DW156" s="67"/>
      <c r="DX156" s="67"/>
      <c r="DY156" s="59"/>
      <c r="DZ156" s="67"/>
      <c r="EA156" s="59"/>
      <c r="EB156" s="59"/>
      <c r="EC156" s="59"/>
      <c r="ED156" s="59"/>
      <c r="EE156" s="59"/>
      <c r="EF156" s="67"/>
    </row>
    <row r="157" spans="1:136" s="5" customFormat="1" ht="24.95" customHeight="1">
      <c r="A157" s="9">
        <v>154</v>
      </c>
      <c r="B157" s="73" t="str">
        <f>'DADOS PESSOAIS'!B157</f>
        <v>(código)</v>
      </c>
      <c r="C157" s="58"/>
      <c r="D157" s="65"/>
      <c r="E157" s="65"/>
      <c r="F157" s="64"/>
      <c r="G157" s="59"/>
      <c r="H157" s="59"/>
      <c r="I157" s="67"/>
      <c r="J157" s="67"/>
      <c r="K157" s="59"/>
      <c r="L157" s="67"/>
      <c r="M157" s="59"/>
      <c r="N157" s="59"/>
      <c r="O157" s="59"/>
      <c r="P157" s="59"/>
      <c r="Q157" s="59"/>
      <c r="R157" s="67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67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9">
        <f t="shared" si="21"/>
        <v>0</v>
      </c>
      <c r="CG157" s="68"/>
      <c r="CH157" s="10" t="e">
        <f>IF(AND(#REF!&lt;=64,#REF!&gt;=60),IF(#REF!="M",IF(CG157&gt;=14,"Atinge","Não atinge"),IF(#REF!="F",IF(CG157&gt;=12,"Atinge","Não atinge"),"erro")),IF(AND(#REF!&lt;=69,#REF!&gt;=65),IF(#REF!="M",IF(CG157&gt;=12,"Atinge","Não atinge"),IF(#REF!="F",IF(CG157&gt;=11,"Atinge","Não atinge"),"erro")),IF(AND(#REF!&lt;=74,#REF!&gt;=70),IF(#REF!="M",IF(CG157&gt;=12,"Atinge","Não atinge"),IF(#REF!="F",IF(CG157&gt;=10,"Atinge","Não atinge"),"erro")),IF(AND(#REF!&lt;=79,#REF!&gt;=75),IF(#REF!="M",IF(CG157&gt;=11,"Atinge","Não atinge"),IF(#REF!="F",IF(CG157&gt;=10,"Atinge","Não atinge"),"erro")),IF(AND(#REF!&lt;=84,#REF!&gt;=80),IF(#REF!="M",IF(CG157&gt;=10,"Atinge","Não atinge"),IF(#REF!="F",IF(CG157&gt;=9,"Atinge","Não atinge"),"erro")),IF(AND(#REF!&lt;=89,#REF!&gt;=85),IF(#REF!="M",IF(CG157&gt;=8,"Atinge","Não atinge"),IF(#REF!="F",IF(CG157&gt;=8,"Atinge","Não atinge"),"erro")),IF(#REF!&gt;=90,IF(#REF!="M",IF(CG157&gt;=7,"Atinge","Não atinge"),IF(#REF!="F",IF(CG157&gt;=4,"Atinge","Não atinge"),"erro")),IF(AND(#REF!&lt;70,#REF!&gt;64),IF(#REF!="M",IF(CG157&lt;14,"Atinge","Não atinge"),IF(#REF!="F",IF(CG157&lt;12,"Atinge","Não atinge"),"erro")),""))))))))</f>
        <v>#REF!</v>
      </c>
      <c r="CI157" s="68"/>
      <c r="CJ157" s="10" t="e">
        <f>IF(AND(#REF!&lt;=69,#REF!&gt;=60),IF(#REF!="M",IF(CI157&lt;=8,"Atinge","Não atinge"),IF(#REF!="F",IF(CI157&lt;=8,"Atinge","Não atinge"),"erro")),IF(AND(#REF!&lt;=79,#REF!&gt;=70),IF(#REF!="M",IF(CI157&lt;=9,"Atinge","Não atinge"),IF(#REF!="F",IF(CI157&lt;=9,"Atinge","Não atinge"),"erro")),IF(#REF!&gt;=80,IF(#REF!="M",IF(CI157&lt;=10,"Atinge","Não atinge"),IF(#REF!="F",IF(CI157&lt;=11,"Atinge","Não atinge"),"erro")),"")))</f>
        <v>#REF!</v>
      </c>
      <c r="CK157" s="68"/>
      <c r="CL157" s="68"/>
      <c r="CM157" s="68"/>
      <c r="CN157" s="68"/>
      <c r="CO157" s="68"/>
      <c r="CP157" s="68"/>
      <c r="CQ157" s="68"/>
      <c r="CR157" s="9">
        <f t="shared" si="22"/>
        <v>0</v>
      </c>
      <c r="CS157" s="68"/>
      <c r="CT157" s="9" t="str">
        <f t="shared" si="23"/>
        <v>Não atinge</v>
      </c>
      <c r="CU157" s="69"/>
      <c r="CV157" s="9" t="str">
        <f t="shared" si="24"/>
        <v>Atinge</v>
      </c>
      <c r="CW157" s="115"/>
      <c r="CX157" s="70"/>
      <c r="CY157" s="70"/>
      <c r="CZ157" s="35">
        <f t="shared" si="25"/>
        <v>0</v>
      </c>
      <c r="DA157" s="58"/>
      <c r="DB157" s="68"/>
      <c r="DC157" s="10" t="e">
        <f>IF(AND(#REF!&lt;=64,#REF!&gt;=60),IF(#REF!="M",IF(DB157&gt;=14,"Atinge","Não atinge"),IF(#REF!="F",IF(DB157&gt;=12,"Atinge","Não atinge"),"erro")),IF(AND(#REF!&lt;=69,#REF!&gt;=65),IF(#REF!="M",IF(DB157&gt;=12,"Atinge","Não atinge"),IF(#REF!="F",IF(DB157&gt;=11,"Atinge","Não atinge"),"erro")),IF(AND(#REF!&lt;=74,#REF!&gt;=70),IF(#REF!="M",IF(DB157&gt;=12,"Atinge","Não atinge"),IF(#REF!="F",IF(DB157&gt;=10,"Atinge","Não atinge"),"erro")),IF(AND(#REF!&lt;=79,#REF!&gt;=75),IF(#REF!="M",IF(DB157&gt;=11,"Atinge","Não atinge"),IF(#REF!="F",IF(DB157&gt;=10,"Atinge","Não atinge"),"erro")),IF(AND(#REF!&lt;=84,#REF!&gt;=80),IF(#REF!="M",IF(DB157&gt;=10,"Atinge","Não atinge"),IF(#REF!="F",IF(DB157&gt;=9,"Atinge","Não atinge"),"erro")),IF(AND(#REF!&lt;=89,#REF!&gt;=85),IF(#REF!="M",IF(DB157&gt;=8,"Atinge","Não atinge"),IF(#REF!="F",IF(DB157&gt;=8,"Atinge","Não atinge"),"erro")),IF(#REF!&gt;=90,IF(#REF!="M",IF(DB157&gt;=7,"Atinge","Não atinge"),IF(#REF!="F",IF(DB157&gt;=4,"Atinge","Não atinge"),"erro")),IF(AND(#REF!&lt;70,#REF!&gt;64),IF(#REF!="M",IF(DB157&lt;14,"Atinge","Não atinge"),IF(#REF!="F",IF(DB157&lt;12,"Atinge","Não atinge"),"erro")),""))))))))</f>
        <v>#REF!</v>
      </c>
      <c r="DD157" s="68"/>
      <c r="DE157" s="10" t="e">
        <f>IF(AND(#REF!&lt;=69,#REF!&gt;=60),IF(#REF!="M",IF(DD157&lt;=8,"Atinge","Não atinge"),IF(#REF!="F",IF(DD157&lt;=8,"Atinge","Não atinge"),"erro")),IF(AND(#REF!&lt;=79,#REF!&gt;=70),IF(#REF!="M",IF(DD157&lt;=9,"Atinge","Não atinge"),IF(#REF!="F",IF(DD157&lt;=9,"Atinge","Não atinge"),"erro")),IF(#REF!&gt;=80,IF(#REF!="M",IF(DD157&lt;=10,"Atinge","Não atinge"),IF(#REF!="F",IF(DD157&lt;=11,"Atinge","Não atinge"),"erro")),"")))</f>
        <v>#REF!</v>
      </c>
      <c r="DF157" s="68"/>
      <c r="DG157" s="68"/>
      <c r="DH157" s="68"/>
      <c r="DI157" s="68"/>
      <c r="DJ157" s="68"/>
      <c r="DK157" s="68"/>
      <c r="DL157" s="68"/>
      <c r="DM157" s="9">
        <f t="shared" si="26"/>
        <v>0</v>
      </c>
      <c r="DN157" s="9" t="str">
        <f t="shared" si="20"/>
        <v>Não Atinge</v>
      </c>
      <c r="DO157" s="68"/>
      <c r="DP157" s="9" t="str">
        <f t="shared" si="27"/>
        <v>Não atinge</v>
      </c>
      <c r="DQ157" s="69"/>
      <c r="DR157" s="9" t="str">
        <f t="shared" si="28"/>
        <v>Atinge</v>
      </c>
      <c r="DS157" s="115"/>
      <c r="DT157" s="58"/>
      <c r="DU157" s="59"/>
      <c r="DV157" s="59"/>
      <c r="DW157" s="67"/>
      <c r="DX157" s="67"/>
      <c r="DY157" s="59"/>
      <c r="DZ157" s="67"/>
      <c r="EA157" s="59"/>
      <c r="EB157" s="59"/>
      <c r="EC157" s="59"/>
      <c r="ED157" s="59"/>
      <c r="EE157" s="59"/>
      <c r="EF157" s="67"/>
    </row>
    <row r="158" spans="1:136" s="5" customFormat="1" ht="24.95" customHeight="1">
      <c r="A158" s="9">
        <v>155</v>
      </c>
      <c r="B158" s="73" t="str">
        <f>'DADOS PESSOAIS'!B158</f>
        <v>(código)</v>
      </c>
      <c r="C158" s="58"/>
      <c r="D158" s="65"/>
      <c r="E158" s="65"/>
      <c r="F158" s="64"/>
      <c r="G158" s="59"/>
      <c r="H158" s="59"/>
      <c r="I158" s="67"/>
      <c r="J158" s="67"/>
      <c r="K158" s="59"/>
      <c r="L158" s="67"/>
      <c r="M158" s="59"/>
      <c r="N158" s="59"/>
      <c r="O158" s="59"/>
      <c r="P158" s="59"/>
      <c r="Q158" s="59"/>
      <c r="R158" s="67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67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9">
        <f t="shared" si="21"/>
        <v>0</v>
      </c>
      <c r="CG158" s="68"/>
      <c r="CH158" s="10" t="e">
        <f>IF(AND(#REF!&lt;=64,#REF!&gt;=60),IF(#REF!="M",IF(CG158&gt;=14,"Atinge","Não atinge"),IF(#REF!="F",IF(CG158&gt;=12,"Atinge","Não atinge"),"erro")),IF(AND(#REF!&lt;=69,#REF!&gt;=65),IF(#REF!="M",IF(CG158&gt;=12,"Atinge","Não atinge"),IF(#REF!="F",IF(CG158&gt;=11,"Atinge","Não atinge"),"erro")),IF(AND(#REF!&lt;=74,#REF!&gt;=70),IF(#REF!="M",IF(CG158&gt;=12,"Atinge","Não atinge"),IF(#REF!="F",IF(CG158&gt;=10,"Atinge","Não atinge"),"erro")),IF(AND(#REF!&lt;=79,#REF!&gt;=75),IF(#REF!="M",IF(CG158&gt;=11,"Atinge","Não atinge"),IF(#REF!="F",IF(CG158&gt;=10,"Atinge","Não atinge"),"erro")),IF(AND(#REF!&lt;=84,#REF!&gt;=80),IF(#REF!="M",IF(CG158&gt;=10,"Atinge","Não atinge"),IF(#REF!="F",IF(CG158&gt;=9,"Atinge","Não atinge"),"erro")),IF(AND(#REF!&lt;=89,#REF!&gt;=85),IF(#REF!="M",IF(CG158&gt;=8,"Atinge","Não atinge"),IF(#REF!="F",IF(CG158&gt;=8,"Atinge","Não atinge"),"erro")),IF(#REF!&gt;=90,IF(#REF!="M",IF(CG158&gt;=7,"Atinge","Não atinge"),IF(#REF!="F",IF(CG158&gt;=4,"Atinge","Não atinge"),"erro")),IF(AND(#REF!&lt;70,#REF!&gt;64),IF(#REF!="M",IF(CG158&lt;14,"Atinge","Não atinge"),IF(#REF!="F",IF(CG158&lt;12,"Atinge","Não atinge"),"erro")),""))))))))</f>
        <v>#REF!</v>
      </c>
      <c r="CI158" s="68"/>
      <c r="CJ158" s="10" t="e">
        <f>IF(AND(#REF!&lt;=69,#REF!&gt;=60),IF(#REF!="M",IF(CI158&lt;=8,"Atinge","Não atinge"),IF(#REF!="F",IF(CI158&lt;=8,"Atinge","Não atinge"),"erro")),IF(AND(#REF!&lt;=79,#REF!&gt;=70),IF(#REF!="M",IF(CI158&lt;=9,"Atinge","Não atinge"),IF(#REF!="F",IF(CI158&lt;=9,"Atinge","Não atinge"),"erro")),IF(#REF!&gt;=80,IF(#REF!="M",IF(CI158&lt;=10,"Atinge","Não atinge"),IF(#REF!="F",IF(CI158&lt;=11,"Atinge","Não atinge"),"erro")),"")))</f>
        <v>#REF!</v>
      </c>
      <c r="CK158" s="68"/>
      <c r="CL158" s="68"/>
      <c r="CM158" s="68"/>
      <c r="CN158" s="68"/>
      <c r="CO158" s="68"/>
      <c r="CP158" s="68"/>
      <c r="CQ158" s="68"/>
      <c r="CR158" s="9">
        <f t="shared" si="22"/>
        <v>0</v>
      </c>
      <c r="CS158" s="68"/>
      <c r="CT158" s="9" t="str">
        <f t="shared" si="23"/>
        <v>Não atinge</v>
      </c>
      <c r="CU158" s="69"/>
      <c r="CV158" s="9" t="str">
        <f t="shared" si="24"/>
        <v>Atinge</v>
      </c>
      <c r="CW158" s="115"/>
      <c r="CX158" s="70"/>
      <c r="CY158" s="70"/>
      <c r="CZ158" s="35">
        <f t="shared" si="25"/>
        <v>0</v>
      </c>
      <c r="DA158" s="58"/>
      <c r="DB158" s="68"/>
      <c r="DC158" s="10" t="e">
        <f>IF(AND(#REF!&lt;=64,#REF!&gt;=60),IF(#REF!="M",IF(DB158&gt;=14,"Atinge","Não atinge"),IF(#REF!="F",IF(DB158&gt;=12,"Atinge","Não atinge"),"erro")),IF(AND(#REF!&lt;=69,#REF!&gt;=65),IF(#REF!="M",IF(DB158&gt;=12,"Atinge","Não atinge"),IF(#REF!="F",IF(DB158&gt;=11,"Atinge","Não atinge"),"erro")),IF(AND(#REF!&lt;=74,#REF!&gt;=70),IF(#REF!="M",IF(DB158&gt;=12,"Atinge","Não atinge"),IF(#REF!="F",IF(DB158&gt;=10,"Atinge","Não atinge"),"erro")),IF(AND(#REF!&lt;=79,#REF!&gt;=75),IF(#REF!="M",IF(DB158&gt;=11,"Atinge","Não atinge"),IF(#REF!="F",IF(DB158&gt;=10,"Atinge","Não atinge"),"erro")),IF(AND(#REF!&lt;=84,#REF!&gt;=80),IF(#REF!="M",IF(DB158&gt;=10,"Atinge","Não atinge"),IF(#REF!="F",IF(DB158&gt;=9,"Atinge","Não atinge"),"erro")),IF(AND(#REF!&lt;=89,#REF!&gt;=85),IF(#REF!="M",IF(DB158&gt;=8,"Atinge","Não atinge"),IF(#REF!="F",IF(DB158&gt;=8,"Atinge","Não atinge"),"erro")),IF(#REF!&gt;=90,IF(#REF!="M",IF(DB158&gt;=7,"Atinge","Não atinge"),IF(#REF!="F",IF(DB158&gt;=4,"Atinge","Não atinge"),"erro")),IF(AND(#REF!&lt;70,#REF!&gt;64),IF(#REF!="M",IF(DB158&lt;14,"Atinge","Não atinge"),IF(#REF!="F",IF(DB158&lt;12,"Atinge","Não atinge"),"erro")),""))))))))</f>
        <v>#REF!</v>
      </c>
      <c r="DD158" s="68"/>
      <c r="DE158" s="10" t="e">
        <f>IF(AND(#REF!&lt;=69,#REF!&gt;=60),IF(#REF!="M",IF(DD158&lt;=8,"Atinge","Não atinge"),IF(#REF!="F",IF(DD158&lt;=8,"Atinge","Não atinge"),"erro")),IF(AND(#REF!&lt;=79,#REF!&gt;=70),IF(#REF!="M",IF(DD158&lt;=9,"Atinge","Não atinge"),IF(#REF!="F",IF(DD158&lt;=9,"Atinge","Não atinge"),"erro")),IF(#REF!&gt;=80,IF(#REF!="M",IF(DD158&lt;=10,"Atinge","Não atinge"),IF(#REF!="F",IF(DD158&lt;=11,"Atinge","Não atinge"),"erro")),"")))</f>
        <v>#REF!</v>
      </c>
      <c r="DF158" s="68"/>
      <c r="DG158" s="68"/>
      <c r="DH158" s="68"/>
      <c r="DI158" s="68"/>
      <c r="DJ158" s="68"/>
      <c r="DK158" s="68"/>
      <c r="DL158" s="68"/>
      <c r="DM158" s="9">
        <f t="shared" si="26"/>
        <v>0</v>
      </c>
      <c r="DN158" s="9" t="str">
        <f t="shared" si="20"/>
        <v>Não Atinge</v>
      </c>
      <c r="DO158" s="68"/>
      <c r="DP158" s="9" t="str">
        <f t="shared" si="27"/>
        <v>Não atinge</v>
      </c>
      <c r="DQ158" s="69"/>
      <c r="DR158" s="9" t="str">
        <f t="shared" si="28"/>
        <v>Atinge</v>
      </c>
      <c r="DS158" s="115"/>
      <c r="DT158" s="58"/>
      <c r="DU158" s="59"/>
      <c r="DV158" s="59"/>
      <c r="DW158" s="67"/>
      <c r="DX158" s="67"/>
      <c r="DY158" s="59"/>
      <c r="DZ158" s="67"/>
      <c r="EA158" s="59"/>
      <c r="EB158" s="59"/>
      <c r="EC158" s="59"/>
      <c r="ED158" s="59"/>
      <c r="EE158" s="59"/>
      <c r="EF158" s="67"/>
    </row>
    <row r="159" spans="1:136" s="5" customFormat="1" ht="24.95" customHeight="1">
      <c r="A159" s="9">
        <v>156</v>
      </c>
      <c r="B159" s="73" t="str">
        <f>'DADOS PESSOAIS'!B159</f>
        <v>(código)</v>
      </c>
      <c r="C159" s="58"/>
      <c r="D159" s="65"/>
      <c r="E159" s="65"/>
      <c r="F159" s="64"/>
      <c r="G159" s="59"/>
      <c r="H159" s="59"/>
      <c r="I159" s="67"/>
      <c r="J159" s="67"/>
      <c r="K159" s="59"/>
      <c r="L159" s="67"/>
      <c r="M159" s="59"/>
      <c r="N159" s="59"/>
      <c r="O159" s="59"/>
      <c r="P159" s="59"/>
      <c r="Q159" s="59"/>
      <c r="R159" s="67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67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9">
        <f t="shared" si="21"/>
        <v>0</v>
      </c>
      <c r="CG159" s="68"/>
      <c r="CH159" s="10" t="e">
        <f>IF(AND(#REF!&lt;=64,#REF!&gt;=60),IF(#REF!="M",IF(CG159&gt;=14,"Atinge","Não atinge"),IF(#REF!="F",IF(CG159&gt;=12,"Atinge","Não atinge"),"erro")),IF(AND(#REF!&lt;=69,#REF!&gt;=65),IF(#REF!="M",IF(CG159&gt;=12,"Atinge","Não atinge"),IF(#REF!="F",IF(CG159&gt;=11,"Atinge","Não atinge"),"erro")),IF(AND(#REF!&lt;=74,#REF!&gt;=70),IF(#REF!="M",IF(CG159&gt;=12,"Atinge","Não atinge"),IF(#REF!="F",IF(CG159&gt;=10,"Atinge","Não atinge"),"erro")),IF(AND(#REF!&lt;=79,#REF!&gt;=75),IF(#REF!="M",IF(CG159&gt;=11,"Atinge","Não atinge"),IF(#REF!="F",IF(CG159&gt;=10,"Atinge","Não atinge"),"erro")),IF(AND(#REF!&lt;=84,#REF!&gt;=80),IF(#REF!="M",IF(CG159&gt;=10,"Atinge","Não atinge"),IF(#REF!="F",IF(CG159&gt;=9,"Atinge","Não atinge"),"erro")),IF(AND(#REF!&lt;=89,#REF!&gt;=85),IF(#REF!="M",IF(CG159&gt;=8,"Atinge","Não atinge"),IF(#REF!="F",IF(CG159&gt;=8,"Atinge","Não atinge"),"erro")),IF(#REF!&gt;=90,IF(#REF!="M",IF(CG159&gt;=7,"Atinge","Não atinge"),IF(#REF!="F",IF(CG159&gt;=4,"Atinge","Não atinge"),"erro")),IF(AND(#REF!&lt;70,#REF!&gt;64),IF(#REF!="M",IF(CG159&lt;14,"Atinge","Não atinge"),IF(#REF!="F",IF(CG159&lt;12,"Atinge","Não atinge"),"erro")),""))))))))</f>
        <v>#REF!</v>
      </c>
      <c r="CI159" s="68"/>
      <c r="CJ159" s="10" t="e">
        <f>IF(AND(#REF!&lt;=69,#REF!&gt;=60),IF(#REF!="M",IF(CI159&lt;=8,"Atinge","Não atinge"),IF(#REF!="F",IF(CI159&lt;=8,"Atinge","Não atinge"),"erro")),IF(AND(#REF!&lt;=79,#REF!&gt;=70),IF(#REF!="M",IF(CI159&lt;=9,"Atinge","Não atinge"),IF(#REF!="F",IF(CI159&lt;=9,"Atinge","Não atinge"),"erro")),IF(#REF!&gt;=80,IF(#REF!="M",IF(CI159&lt;=10,"Atinge","Não atinge"),IF(#REF!="F",IF(CI159&lt;=11,"Atinge","Não atinge"),"erro")),"")))</f>
        <v>#REF!</v>
      </c>
      <c r="CK159" s="68"/>
      <c r="CL159" s="68"/>
      <c r="CM159" s="68"/>
      <c r="CN159" s="68"/>
      <c r="CO159" s="68"/>
      <c r="CP159" s="68"/>
      <c r="CQ159" s="68"/>
      <c r="CR159" s="9">
        <f t="shared" si="22"/>
        <v>0</v>
      </c>
      <c r="CS159" s="68"/>
      <c r="CT159" s="9" t="str">
        <f t="shared" si="23"/>
        <v>Não atinge</v>
      </c>
      <c r="CU159" s="69"/>
      <c r="CV159" s="9" t="str">
        <f t="shared" si="24"/>
        <v>Atinge</v>
      </c>
      <c r="CW159" s="115"/>
      <c r="CX159" s="70"/>
      <c r="CY159" s="70"/>
      <c r="CZ159" s="35">
        <f t="shared" si="25"/>
        <v>0</v>
      </c>
      <c r="DA159" s="58"/>
      <c r="DB159" s="68"/>
      <c r="DC159" s="10" t="e">
        <f>IF(AND(#REF!&lt;=64,#REF!&gt;=60),IF(#REF!="M",IF(DB159&gt;=14,"Atinge","Não atinge"),IF(#REF!="F",IF(DB159&gt;=12,"Atinge","Não atinge"),"erro")),IF(AND(#REF!&lt;=69,#REF!&gt;=65),IF(#REF!="M",IF(DB159&gt;=12,"Atinge","Não atinge"),IF(#REF!="F",IF(DB159&gt;=11,"Atinge","Não atinge"),"erro")),IF(AND(#REF!&lt;=74,#REF!&gt;=70),IF(#REF!="M",IF(DB159&gt;=12,"Atinge","Não atinge"),IF(#REF!="F",IF(DB159&gt;=10,"Atinge","Não atinge"),"erro")),IF(AND(#REF!&lt;=79,#REF!&gt;=75),IF(#REF!="M",IF(DB159&gt;=11,"Atinge","Não atinge"),IF(#REF!="F",IF(DB159&gt;=10,"Atinge","Não atinge"),"erro")),IF(AND(#REF!&lt;=84,#REF!&gt;=80),IF(#REF!="M",IF(DB159&gt;=10,"Atinge","Não atinge"),IF(#REF!="F",IF(DB159&gt;=9,"Atinge","Não atinge"),"erro")),IF(AND(#REF!&lt;=89,#REF!&gt;=85),IF(#REF!="M",IF(DB159&gt;=8,"Atinge","Não atinge"),IF(#REF!="F",IF(DB159&gt;=8,"Atinge","Não atinge"),"erro")),IF(#REF!&gt;=90,IF(#REF!="M",IF(DB159&gt;=7,"Atinge","Não atinge"),IF(#REF!="F",IF(DB159&gt;=4,"Atinge","Não atinge"),"erro")),IF(AND(#REF!&lt;70,#REF!&gt;64),IF(#REF!="M",IF(DB159&lt;14,"Atinge","Não atinge"),IF(#REF!="F",IF(DB159&lt;12,"Atinge","Não atinge"),"erro")),""))))))))</f>
        <v>#REF!</v>
      </c>
      <c r="DD159" s="68"/>
      <c r="DE159" s="10" t="e">
        <f>IF(AND(#REF!&lt;=69,#REF!&gt;=60),IF(#REF!="M",IF(DD159&lt;=8,"Atinge","Não atinge"),IF(#REF!="F",IF(DD159&lt;=8,"Atinge","Não atinge"),"erro")),IF(AND(#REF!&lt;=79,#REF!&gt;=70),IF(#REF!="M",IF(DD159&lt;=9,"Atinge","Não atinge"),IF(#REF!="F",IF(DD159&lt;=9,"Atinge","Não atinge"),"erro")),IF(#REF!&gt;=80,IF(#REF!="M",IF(DD159&lt;=10,"Atinge","Não atinge"),IF(#REF!="F",IF(DD159&lt;=11,"Atinge","Não atinge"),"erro")),"")))</f>
        <v>#REF!</v>
      </c>
      <c r="DF159" s="68"/>
      <c r="DG159" s="68"/>
      <c r="DH159" s="68"/>
      <c r="DI159" s="68"/>
      <c r="DJ159" s="68"/>
      <c r="DK159" s="68"/>
      <c r="DL159" s="68"/>
      <c r="DM159" s="9">
        <f t="shared" si="26"/>
        <v>0</v>
      </c>
      <c r="DN159" s="9" t="str">
        <f t="shared" si="20"/>
        <v>Não Atinge</v>
      </c>
      <c r="DO159" s="68"/>
      <c r="DP159" s="9" t="str">
        <f t="shared" si="27"/>
        <v>Não atinge</v>
      </c>
      <c r="DQ159" s="69"/>
      <c r="DR159" s="9" t="str">
        <f t="shared" si="28"/>
        <v>Atinge</v>
      </c>
      <c r="DS159" s="115"/>
      <c r="DT159" s="58"/>
      <c r="DU159" s="59"/>
      <c r="DV159" s="59"/>
      <c r="DW159" s="67"/>
      <c r="DX159" s="67"/>
      <c r="DY159" s="59"/>
      <c r="DZ159" s="67"/>
      <c r="EA159" s="59"/>
      <c r="EB159" s="59"/>
      <c r="EC159" s="59"/>
      <c r="ED159" s="59"/>
      <c r="EE159" s="59"/>
      <c r="EF159" s="67"/>
    </row>
    <row r="160" spans="1:136" s="5" customFormat="1" ht="24.95" customHeight="1">
      <c r="A160" s="9">
        <v>157</v>
      </c>
      <c r="B160" s="73" t="str">
        <f>'DADOS PESSOAIS'!B160</f>
        <v>(código)</v>
      </c>
      <c r="C160" s="58"/>
      <c r="D160" s="65"/>
      <c r="E160" s="65"/>
      <c r="F160" s="64"/>
      <c r="G160" s="59"/>
      <c r="H160" s="59"/>
      <c r="I160" s="67"/>
      <c r="J160" s="67"/>
      <c r="K160" s="59"/>
      <c r="L160" s="67"/>
      <c r="M160" s="59"/>
      <c r="N160" s="59"/>
      <c r="O160" s="59"/>
      <c r="P160" s="59"/>
      <c r="Q160" s="59"/>
      <c r="R160" s="67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67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9">
        <f t="shared" si="21"/>
        <v>0</v>
      </c>
      <c r="CG160" s="68"/>
      <c r="CH160" s="10" t="e">
        <f>IF(AND(#REF!&lt;=64,#REF!&gt;=60),IF(#REF!="M",IF(CG160&gt;=14,"Atinge","Não atinge"),IF(#REF!="F",IF(CG160&gt;=12,"Atinge","Não atinge"),"erro")),IF(AND(#REF!&lt;=69,#REF!&gt;=65),IF(#REF!="M",IF(CG160&gt;=12,"Atinge","Não atinge"),IF(#REF!="F",IF(CG160&gt;=11,"Atinge","Não atinge"),"erro")),IF(AND(#REF!&lt;=74,#REF!&gt;=70),IF(#REF!="M",IF(CG160&gt;=12,"Atinge","Não atinge"),IF(#REF!="F",IF(CG160&gt;=10,"Atinge","Não atinge"),"erro")),IF(AND(#REF!&lt;=79,#REF!&gt;=75),IF(#REF!="M",IF(CG160&gt;=11,"Atinge","Não atinge"),IF(#REF!="F",IF(CG160&gt;=10,"Atinge","Não atinge"),"erro")),IF(AND(#REF!&lt;=84,#REF!&gt;=80),IF(#REF!="M",IF(CG160&gt;=10,"Atinge","Não atinge"),IF(#REF!="F",IF(CG160&gt;=9,"Atinge","Não atinge"),"erro")),IF(AND(#REF!&lt;=89,#REF!&gt;=85),IF(#REF!="M",IF(CG160&gt;=8,"Atinge","Não atinge"),IF(#REF!="F",IF(CG160&gt;=8,"Atinge","Não atinge"),"erro")),IF(#REF!&gt;=90,IF(#REF!="M",IF(CG160&gt;=7,"Atinge","Não atinge"),IF(#REF!="F",IF(CG160&gt;=4,"Atinge","Não atinge"),"erro")),IF(AND(#REF!&lt;70,#REF!&gt;64),IF(#REF!="M",IF(CG160&lt;14,"Atinge","Não atinge"),IF(#REF!="F",IF(CG160&lt;12,"Atinge","Não atinge"),"erro")),""))))))))</f>
        <v>#REF!</v>
      </c>
      <c r="CI160" s="68"/>
      <c r="CJ160" s="10" t="e">
        <f>IF(AND(#REF!&lt;=69,#REF!&gt;=60),IF(#REF!="M",IF(CI160&lt;=8,"Atinge","Não atinge"),IF(#REF!="F",IF(CI160&lt;=8,"Atinge","Não atinge"),"erro")),IF(AND(#REF!&lt;=79,#REF!&gt;=70),IF(#REF!="M",IF(CI160&lt;=9,"Atinge","Não atinge"),IF(#REF!="F",IF(CI160&lt;=9,"Atinge","Não atinge"),"erro")),IF(#REF!&gt;=80,IF(#REF!="M",IF(CI160&lt;=10,"Atinge","Não atinge"),IF(#REF!="F",IF(CI160&lt;=11,"Atinge","Não atinge"),"erro")),"")))</f>
        <v>#REF!</v>
      </c>
      <c r="CK160" s="68"/>
      <c r="CL160" s="68"/>
      <c r="CM160" s="68"/>
      <c r="CN160" s="68"/>
      <c r="CO160" s="68"/>
      <c r="CP160" s="68"/>
      <c r="CQ160" s="68"/>
      <c r="CR160" s="9">
        <f t="shared" si="22"/>
        <v>0</v>
      </c>
      <c r="CS160" s="68"/>
      <c r="CT160" s="9" t="str">
        <f t="shared" si="23"/>
        <v>Não atinge</v>
      </c>
      <c r="CU160" s="69"/>
      <c r="CV160" s="9" t="str">
        <f t="shared" si="24"/>
        <v>Atinge</v>
      </c>
      <c r="CW160" s="115"/>
      <c r="CX160" s="70"/>
      <c r="CY160" s="70"/>
      <c r="CZ160" s="35">
        <f t="shared" si="25"/>
        <v>0</v>
      </c>
      <c r="DA160" s="58"/>
      <c r="DB160" s="68"/>
      <c r="DC160" s="10" t="e">
        <f>IF(AND(#REF!&lt;=64,#REF!&gt;=60),IF(#REF!="M",IF(DB160&gt;=14,"Atinge","Não atinge"),IF(#REF!="F",IF(DB160&gt;=12,"Atinge","Não atinge"),"erro")),IF(AND(#REF!&lt;=69,#REF!&gt;=65),IF(#REF!="M",IF(DB160&gt;=12,"Atinge","Não atinge"),IF(#REF!="F",IF(DB160&gt;=11,"Atinge","Não atinge"),"erro")),IF(AND(#REF!&lt;=74,#REF!&gt;=70),IF(#REF!="M",IF(DB160&gt;=12,"Atinge","Não atinge"),IF(#REF!="F",IF(DB160&gt;=10,"Atinge","Não atinge"),"erro")),IF(AND(#REF!&lt;=79,#REF!&gt;=75),IF(#REF!="M",IF(DB160&gt;=11,"Atinge","Não atinge"),IF(#REF!="F",IF(DB160&gt;=10,"Atinge","Não atinge"),"erro")),IF(AND(#REF!&lt;=84,#REF!&gt;=80),IF(#REF!="M",IF(DB160&gt;=10,"Atinge","Não atinge"),IF(#REF!="F",IF(DB160&gt;=9,"Atinge","Não atinge"),"erro")),IF(AND(#REF!&lt;=89,#REF!&gt;=85),IF(#REF!="M",IF(DB160&gt;=8,"Atinge","Não atinge"),IF(#REF!="F",IF(DB160&gt;=8,"Atinge","Não atinge"),"erro")),IF(#REF!&gt;=90,IF(#REF!="M",IF(DB160&gt;=7,"Atinge","Não atinge"),IF(#REF!="F",IF(DB160&gt;=4,"Atinge","Não atinge"),"erro")),IF(AND(#REF!&lt;70,#REF!&gt;64),IF(#REF!="M",IF(DB160&lt;14,"Atinge","Não atinge"),IF(#REF!="F",IF(DB160&lt;12,"Atinge","Não atinge"),"erro")),""))))))))</f>
        <v>#REF!</v>
      </c>
      <c r="DD160" s="68"/>
      <c r="DE160" s="10" t="e">
        <f>IF(AND(#REF!&lt;=69,#REF!&gt;=60),IF(#REF!="M",IF(DD160&lt;=8,"Atinge","Não atinge"),IF(#REF!="F",IF(DD160&lt;=8,"Atinge","Não atinge"),"erro")),IF(AND(#REF!&lt;=79,#REF!&gt;=70),IF(#REF!="M",IF(DD160&lt;=9,"Atinge","Não atinge"),IF(#REF!="F",IF(DD160&lt;=9,"Atinge","Não atinge"),"erro")),IF(#REF!&gt;=80,IF(#REF!="M",IF(DD160&lt;=10,"Atinge","Não atinge"),IF(#REF!="F",IF(DD160&lt;=11,"Atinge","Não atinge"),"erro")),"")))</f>
        <v>#REF!</v>
      </c>
      <c r="DF160" s="68"/>
      <c r="DG160" s="68"/>
      <c r="DH160" s="68"/>
      <c r="DI160" s="68"/>
      <c r="DJ160" s="68"/>
      <c r="DK160" s="68"/>
      <c r="DL160" s="68"/>
      <c r="DM160" s="9">
        <f t="shared" si="26"/>
        <v>0</v>
      </c>
      <c r="DN160" s="9" t="str">
        <f t="shared" si="20"/>
        <v>Não Atinge</v>
      </c>
      <c r="DO160" s="68"/>
      <c r="DP160" s="9" t="str">
        <f t="shared" si="27"/>
        <v>Não atinge</v>
      </c>
      <c r="DQ160" s="69"/>
      <c r="DR160" s="9" t="str">
        <f t="shared" si="28"/>
        <v>Atinge</v>
      </c>
      <c r="DS160" s="115"/>
      <c r="DT160" s="58"/>
      <c r="DU160" s="59"/>
      <c r="DV160" s="59"/>
      <c r="DW160" s="67"/>
      <c r="DX160" s="67"/>
      <c r="DY160" s="59"/>
      <c r="DZ160" s="67"/>
      <c r="EA160" s="59"/>
      <c r="EB160" s="59"/>
      <c r="EC160" s="59"/>
      <c r="ED160" s="59"/>
      <c r="EE160" s="59"/>
      <c r="EF160" s="67"/>
    </row>
    <row r="161" spans="1:136" s="5" customFormat="1" ht="24.95" customHeight="1">
      <c r="A161" s="9">
        <v>158</v>
      </c>
      <c r="B161" s="73" t="str">
        <f>'DADOS PESSOAIS'!B161</f>
        <v>(código)</v>
      </c>
      <c r="C161" s="58"/>
      <c r="D161" s="65"/>
      <c r="E161" s="65"/>
      <c r="F161" s="64"/>
      <c r="G161" s="59"/>
      <c r="H161" s="59"/>
      <c r="I161" s="67"/>
      <c r="J161" s="67"/>
      <c r="K161" s="59"/>
      <c r="L161" s="67"/>
      <c r="M161" s="59"/>
      <c r="N161" s="59"/>
      <c r="O161" s="59"/>
      <c r="P161" s="59"/>
      <c r="Q161" s="59"/>
      <c r="R161" s="67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67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9">
        <f t="shared" si="21"/>
        <v>0</v>
      </c>
      <c r="CG161" s="68"/>
      <c r="CH161" s="10" t="e">
        <f>IF(AND(#REF!&lt;=64,#REF!&gt;=60),IF(#REF!="M",IF(CG161&gt;=14,"Atinge","Não atinge"),IF(#REF!="F",IF(CG161&gt;=12,"Atinge","Não atinge"),"erro")),IF(AND(#REF!&lt;=69,#REF!&gt;=65),IF(#REF!="M",IF(CG161&gt;=12,"Atinge","Não atinge"),IF(#REF!="F",IF(CG161&gt;=11,"Atinge","Não atinge"),"erro")),IF(AND(#REF!&lt;=74,#REF!&gt;=70),IF(#REF!="M",IF(CG161&gt;=12,"Atinge","Não atinge"),IF(#REF!="F",IF(CG161&gt;=10,"Atinge","Não atinge"),"erro")),IF(AND(#REF!&lt;=79,#REF!&gt;=75),IF(#REF!="M",IF(CG161&gt;=11,"Atinge","Não atinge"),IF(#REF!="F",IF(CG161&gt;=10,"Atinge","Não atinge"),"erro")),IF(AND(#REF!&lt;=84,#REF!&gt;=80),IF(#REF!="M",IF(CG161&gt;=10,"Atinge","Não atinge"),IF(#REF!="F",IF(CG161&gt;=9,"Atinge","Não atinge"),"erro")),IF(AND(#REF!&lt;=89,#REF!&gt;=85),IF(#REF!="M",IF(CG161&gt;=8,"Atinge","Não atinge"),IF(#REF!="F",IF(CG161&gt;=8,"Atinge","Não atinge"),"erro")),IF(#REF!&gt;=90,IF(#REF!="M",IF(CG161&gt;=7,"Atinge","Não atinge"),IF(#REF!="F",IF(CG161&gt;=4,"Atinge","Não atinge"),"erro")),IF(AND(#REF!&lt;70,#REF!&gt;64),IF(#REF!="M",IF(CG161&lt;14,"Atinge","Não atinge"),IF(#REF!="F",IF(CG161&lt;12,"Atinge","Não atinge"),"erro")),""))))))))</f>
        <v>#REF!</v>
      </c>
      <c r="CI161" s="68"/>
      <c r="CJ161" s="10" t="e">
        <f>IF(AND(#REF!&lt;=69,#REF!&gt;=60),IF(#REF!="M",IF(CI161&lt;=8,"Atinge","Não atinge"),IF(#REF!="F",IF(CI161&lt;=8,"Atinge","Não atinge"),"erro")),IF(AND(#REF!&lt;=79,#REF!&gt;=70),IF(#REF!="M",IF(CI161&lt;=9,"Atinge","Não atinge"),IF(#REF!="F",IF(CI161&lt;=9,"Atinge","Não atinge"),"erro")),IF(#REF!&gt;=80,IF(#REF!="M",IF(CI161&lt;=10,"Atinge","Não atinge"),IF(#REF!="F",IF(CI161&lt;=11,"Atinge","Não atinge"),"erro")),"")))</f>
        <v>#REF!</v>
      </c>
      <c r="CK161" s="68"/>
      <c r="CL161" s="68"/>
      <c r="CM161" s="68"/>
      <c r="CN161" s="68"/>
      <c r="CO161" s="68"/>
      <c r="CP161" s="68"/>
      <c r="CQ161" s="68"/>
      <c r="CR161" s="9">
        <f t="shared" si="22"/>
        <v>0</v>
      </c>
      <c r="CS161" s="68"/>
      <c r="CT161" s="9" t="str">
        <f t="shared" si="23"/>
        <v>Não atinge</v>
      </c>
      <c r="CU161" s="69"/>
      <c r="CV161" s="9" t="str">
        <f t="shared" si="24"/>
        <v>Atinge</v>
      </c>
      <c r="CW161" s="115"/>
      <c r="CX161" s="70"/>
      <c r="CY161" s="70"/>
      <c r="CZ161" s="35">
        <f t="shared" si="25"/>
        <v>0</v>
      </c>
      <c r="DA161" s="58"/>
      <c r="DB161" s="68"/>
      <c r="DC161" s="10" t="e">
        <f>IF(AND(#REF!&lt;=64,#REF!&gt;=60),IF(#REF!="M",IF(DB161&gt;=14,"Atinge","Não atinge"),IF(#REF!="F",IF(DB161&gt;=12,"Atinge","Não atinge"),"erro")),IF(AND(#REF!&lt;=69,#REF!&gt;=65),IF(#REF!="M",IF(DB161&gt;=12,"Atinge","Não atinge"),IF(#REF!="F",IF(DB161&gt;=11,"Atinge","Não atinge"),"erro")),IF(AND(#REF!&lt;=74,#REF!&gt;=70),IF(#REF!="M",IF(DB161&gt;=12,"Atinge","Não atinge"),IF(#REF!="F",IF(DB161&gt;=10,"Atinge","Não atinge"),"erro")),IF(AND(#REF!&lt;=79,#REF!&gt;=75),IF(#REF!="M",IF(DB161&gt;=11,"Atinge","Não atinge"),IF(#REF!="F",IF(DB161&gt;=10,"Atinge","Não atinge"),"erro")),IF(AND(#REF!&lt;=84,#REF!&gt;=80),IF(#REF!="M",IF(DB161&gt;=10,"Atinge","Não atinge"),IF(#REF!="F",IF(DB161&gt;=9,"Atinge","Não atinge"),"erro")),IF(AND(#REF!&lt;=89,#REF!&gt;=85),IF(#REF!="M",IF(DB161&gt;=8,"Atinge","Não atinge"),IF(#REF!="F",IF(DB161&gt;=8,"Atinge","Não atinge"),"erro")),IF(#REF!&gt;=90,IF(#REF!="M",IF(DB161&gt;=7,"Atinge","Não atinge"),IF(#REF!="F",IF(DB161&gt;=4,"Atinge","Não atinge"),"erro")),IF(AND(#REF!&lt;70,#REF!&gt;64),IF(#REF!="M",IF(DB161&lt;14,"Atinge","Não atinge"),IF(#REF!="F",IF(DB161&lt;12,"Atinge","Não atinge"),"erro")),""))))))))</f>
        <v>#REF!</v>
      </c>
      <c r="DD161" s="68"/>
      <c r="DE161" s="10" t="e">
        <f>IF(AND(#REF!&lt;=69,#REF!&gt;=60),IF(#REF!="M",IF(DD161&lt;=8,"Atinge","Não atinge"),IF(#REF!="F",IF(DD161&lt;=8,"Atinge","Não atinge"),"erro")),IF(AND(#REF!&lt;=79,#REF!&gt;=70),IF(#REF!="M",IF(DD161&lt;=9,"Atinge","Não atinge"),IF(#REF!="F",IF(DD161&lt;=9,"Atinge","Não atinge"),"erro")),IF(#REF!&gt;=80,IF(#REF!="M",IF(DD161&lt;=10,"Atinge","Não atinge"),IF(#REF!="F",IF(DD161&lt;=11,"Atinge","Não atinge"),"erro")),"")))</f>
        <v>#REF!</v>
      </c>
      <c r="DF161" s="68"/>
      <c r="DG161" s="68"/>
      <c r="DH161" s="68"/>
      <c r="DI161" s="68"/>
      <c r="DJ161" s="68"/>
      <c r="DK161" s="68"/>
      <c r="DL161" s="68"/>
      <c r="DM161" s="9">
        <f t="shared" si="26"/>
        <v>0</v>
      </c>
      <c r="DN161" s="9" t="str">
        <f t="shared" si="20"/>
        <v>Não Atinge</v>
      </c>
      <c r="DO161" s="68"/>
      <c r="DP161" s="9" t="str">
        <f t="shared" si="27"/>
        <v>Não atinge</v>
      </c>
      <c r="DQ161" s="69"/>
      <c r="DR161" s="9" t="str">
        <f t="shared" si="28"/>
        <v>Atinge</v>
      </c>
      <c r="DS161" s="115"/>
      <c r="DT161" s="58"/>
      <c r="DU161" s="59"/>
      <c r="DV161" s="59"/>
      <c r="DW161" s="67"/>
      <c r="DX161" s="67"/>
      <c r="DY161" s="59"/>
      <c r="DZ161" s="67"/>
      <c r="EA161" s="59"/>
      <c r="EB161" s="59"/>
      <c r="EC161" s="59"/>
      <c r="ED161" s="59"/>
      <c r="EE161" s="59"/>
      <c r="EF161" s="67"/>
    </row>
    <row r="162" spans="1:136" s="5" customFormat="1" ht="24.95" customHeight="1">
      <c r="A162" s="9">
        <v>159</v>
      </c>
      <c r="B162" s="73" t="str">
        <f>'DADOS PESSOAIS'!B162</f>
        <v>(código)</v>
      </c>
      <c r="C162" s="58"/>
      <c r="D162" s="65"/>
      <c r="E162" s="65"/>
      <c r="F162" s="64"/>
      <c r="G162" s="59"/>
      <c r="H162" s="59"/>
      <c r="I162" s="67"/>
      <c r="J162" s="67"/>
      <c r="K162" s="59"/>
      <c r="L162" s="67"/>
      <c r="M162" s="59"/>
      <c r="N162" s="59"/>
      <c r="O162" s="59"/>
      <c r="P162" s="59"/>
      <c r="Q162" s="59"/>
      <c r="R162" s="67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67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9">
        <f t="shared" si="21"/>
        <v>0</v>
      </c>
      <c r="CG162" s="68"/>
      <c r="CH162" s="10" t="e">
        <f>IF(AND(#REF!&lt;=64,#REF!&gt;=60),IF(#REF!="M",IF(CG162&gt;=14,"Atinge","Não atinge"),IF(#REF!="F",IF(CG162&gt;=12,"Atinge","Não atinge"),"erro")),IF(AND(#REF!&lt;=69,#REF!&gt;=65),IF(#REF!="M",IF(CG162&gt;=12,"Atinge","Não atinge"),IF(#REF!="F",IF(CG162&gt;=11,"Atinge","Não atinge"),"erro")),IF(AND(#REF!&lt;=74,#REF!&gt;=70),IF(#REF!="M",IF(CG162&gt;=12,"Atinge","Não atinge"),IF(#REF!="F",IF(CG162&gt;=10,"Atinge","Não atinge"),"erro")),IF(AND(#REF!&lt;=79,#REF!&gt;=75),IF(#REF!="M",IF(CG162&gt;=11,"Atinge","Não atinge"),IF(#REF!="F",IF(CG162&gt;=10,"Atinge","Não atinge"),"erro")),IF(AND(#REF!&lt;=84,#REF!&gt;=80),IF(#REF!="M",IF(CG162&gt;=10,"Atinge","Não atinge"),IF(#REF!="F",IF(CG162&gt;=9,"Atinge","Não atinge"),"erro")),IF(AND(#REF!&lt;=89,#REF!&gt;=85),IF(#REF!="M",IF(CG162&gt;=8,"Atinge","Não atinge"),IF(#REF!="F",IF(CG162&gt;=8,"Atinge","Não atinge"),"erro")),IF(#REF!&gt;=90,IF(#REF!="M",IF(CG162&gt;=7,"Atinge","Não atinge"),IF(#REF!="F",IF(CG162&gt;=4,"Atinge","Não atinge"),"erro")),IF(AND(#REF!&lt;70,#REF!&gt;64),IF(#REF!="M",IF(CG162&lt;14,"Atinge","Não atinge"),IF(#REF!="F",IF(CG162&lt;12,"Atinge","Não atinge"),"erro")),""))))))))</f>
        <v>#REF!</v>
      </c>
      <c r="CI162" s="68"/>
      <c r="CJ162" s="10" t="e">
        <f>IF(AND(#REF!&lt;=69,#REF!&gt;=60),IF(#REF!="M",IF(CI162&lt;=8,"Atinge","Não atinge"),IF(#REF!="F",IF(CI162&lt;=8,"Atinge","Não atinge"),"erro")),IF(AND(#REF!&lt;=79,#REF!&gt;=70),IF(#REF!="M",IF(CI162&lt;=9,"Atinge","Não atinge"),IF(#REF!="F",IF(CI162&lt;=9,"Atinge","Não atinge"),"erro")),IF(#REF!&gt;=80,IF(#REF!="M",IF(CI162&lt;=10,"Atinge","Não atinge"),IF(#REF!="F",IF(CI162&lt;=11,"Atinge","Não atinge"),"erro")),"")))</f>
        <v>#REF!</v>
      </c>
      <c r="CK162" s="68"/>
      <c r="CL162" s="68"/>
      <c r="CM162" s="68"/>
      <c r="CN162" s="68"/>
      <c r="CO162" s="68"/>
      <c r="CP162" s="68"/>
      <c r="CQ162" s="68"/>
      <c r="CR162" s="9">
        <f t="shared" si="22"/>
        <v>0</v>
      </c>
      <c r="CS162" s="68"/>
      <c r="CT162" s="9" t="str">
        <f t="shared" si="23"/>
        <v>Não atinge</v>
      </c>
      <c r="CU162" s="69"/>
      <c r="CV162" s="9" t="str">
        <f t="shared" si="24"/>
        <v>Atinge</v>
      </c>
      <c r="CW162" s="115"/>
      <c r="CX162" s="70"/>
      <c r="CY162" s="70"/>
      <c r="CZ162" s="35">
        <f t="shared" si="25"/>
        <v>0</v>
      </c>
      <c r="DA162" s="58"/>
      <c r="DB162" s="68"/>
      <c r="DC162" s="10" t="e">
        <f>IF(AND(#REF!&lt;=64,#REF!&gt;=60),IF(#REF!="M",IF(DB162&gt;=14,"Atinge","Não atinge"),IF(#REF!="F",IF(DB162&gt;=12,"Atinge","Não atinge"),"erro")),IF(AND(#REF!&lt;=69,#REF!&gt;=65),IF(#REF!="M",IF(DB162&gt;=12,"Atinge","Não atinge"),IF(#REF!="F",IF(DB162&gt;=11,"Atinge","Não atinge"),"erro")),IF(AND(#REF!&lt;=74,#REF!&gt;=70),IF(#REF!="M",IF(DB162&gt;=12,"Atinge","Não atinge"),IF(#REF!="F",IF(DB162&gt;=10,"Atinge","Não atinge"),"erro")),IF(AND(#REF!&lt;=79,#REF!&gt;=75),IF(#REF!="M",IF(DB162&gt;=11,"Atinge","Não atinge"),IF(#REF!="F",IF(DB162&gt;=10,"Atinge","Não atinge"),"erro")),IF(AND(#REF!&lt;=84,#REF!&gt;=80),IF(#REF!="M",IF(DB162&gt;=10,"Atinge","Não atinge"),IF(#REF!="F",IF(DB162&gt;=9,"Atinge","Não atinge"),"erro")),IF(AND(#REF!&lt;=89,#REF!&gt;=85),IF(#REF!="M",IF(DB162&gt;=8,"Atinge","Não atinge"),IF(#REF!="F",IF(DB162&gt;=8,"Atinge","Não atinge"),"erro")),IF(#REF!&gt;=90,IF(#REF!="M",IF(DB162&gt;=7,"Atinge","Não atinge"),IF(#REF!="F",IF(DB162&gt;=4,"Atinge","Não atinge"),"erro")),IF(AND(#REF!&lt;70,#REF!&gt;64),IF(#REF!="M",IF(DB162&lt;14,"Atinge","Não atinge"),IF(#REF!="F",IF(DB162&lt;12,"Atinge","Não atinge"),"erro")),""))))))))</f>
        <v>#REF!</v>
      </c>
      <c r="DD162" s="68"/>
      <c r="DE162" s="10" t="e">
        <f>IF(AND(#REF!&lt;=69,#REF!&gt;=60),IF(#REF!="M",IF(DD162&lt;=8,"Atinge","Não atinge"),IF(#REF!="F",IF(DD162&lt;=8,"Atinge","Não atinge"),"erro")),IF(AND(#REF!&lt;=79,#REF!&gt;=70),IF(#REF!="M",IF(DD162&lt;=9,"Atinge","Não atinge"),IF(#REF!="F",IF(DD162&lt;=9,"Atinge","Não atinge"),"erro")),IF(#REF!&gt;=80,IF(#REF!="M",IF(DD162&lt;=10,"Atinge","Não atinge"),IF(#REF!="F",IF(DD162&lt;=11,"Atinge","Não atinge"),"erro")),"")))</f>
        <v>#REF!</v>
      </c>
      <c r="DF162" s="68"/>
      <c r="DG162" s="68"/>
      <c r="DH162" s="68"/>
      <c r="DI162" s="68"/>
      <c r="DJ162" s="68"/>
      <c r="DK162" s="68"/>
      <c r="DL162" s="68"/>
      <c r="DM162" s="9">
        <f t="shared" si="26"/>
        <v>0</v>
      </c>
      <c r="DN162" s="9" t="str">
        <f t="shared" si="20"/>
        <v>Não Atinge</v>
      </c>
      <c r="DO162" s="68"/>
      <c r="DP162" s="9" t="str">
        <f t="shared" si="27"/>
        <v>Não atinge</v>
      </c>
      <c r="DQ162" s="69"/>
      <c r="DR162" s="9" t="str">
        <f t="shared" si="28"/>
        <v>Atinge</v>
      </c>
      <c r="DS162" s="115"/>
      <c r="DT162" s="58"/>
      <c r="DU162" s="59"/>
      <c r="DV162" s="59"/>
      <c r="DW162" s="67"/>
      <c r="DX162" s="67"/>
      <c r="DY162" s="59"/>
      <c r="DZ162" s="67"/>
      <c r="EA162" s="59"/>
      <c r="EB162" s="59"/>
      <c r="EC162" s="59"/>
      <c r="ED162" s="59"/>
      <c r="EE162" s="59"/>
      <c r="EF162" s="67"/>
    </row>
    <row r="163" spans="1:136" s="5" customFormat="1" ht="24.95" customHeight="1">
      <c r="A163" s="9">
        <v>160</v>
      </c>
      <c r="B163" s="73" t="str">
        <f>'DADOS PESSOAIS'!B163</f>
        <v>(código)</v>
      </c>
      <c r="C163" s="58"/>
      <c r="D163" s="65"/>
      <c r="E163" s="65"/>
      <c r="F163" s="64"/>
      <c r="G163" s="59"/>
      <c r="H163" s="59"/>
      <c r="I163" s="67"/>
      <c r="J163" s="67"/>
      <c r="K163" s="59"/>
      <c r="L163" s="67"/>
      <c r="M163" s="59"/>
      <c r="N163" s="59"/>
      <c r="O163" s="59"/>
      <c r="P163" s="59"/>
      <c r="Q163" s="59"/>
      <c r="R163" s="67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67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9">
        <f t="shared" si="21"/>
        <v>0</v>
      </c>
      <c r="CG163" s="68"/>
      <c r="CH163" s="10" t="e">
        <f>IF(AND(#REF!&lt;=64,#REF!&gt;=60),IF(#REF!="M",IF(CG163&gt;=14,"Atinge","Não atinge"),IF(#REF!="F",IF(CG163&gt;=12,"Atinge","Não atinge"),"erro")),IF(AND(#REF!&lt;=69,#REF!&gt;=65),IF(#REF!="M",IF(CG163&gt;=12,"Atinge","Não atinge"),IF(#REF!="F",IF(CG163&gt;=11,"Atinge","Não atinge"),"erro")),IF(AND(#REF!&lt;=74,#REF!&gt;=70),IF(#REF!="M",IF(CG163&gt;=12,"Atinge","Não atinge"),IF(#REF!="F",IF(CG163&gt;=10,"Atinge","Não atinge"),"erro")),IF(AND(#REF!&lt;=79,#REF!&gt;=75),IF(#REF!="M",IF(CG163&gt;=11,"Atinge","Não atinge"),IF(#REF!="F",IF(CG163&gt;=10,"Atinge","Não atinge"),"erro")),IF(AND(#REF!&lt;=84,#REF!&gt;=80),IF(#REF!="M",IF(CG163&gt;=10,"Atinge","Não atinge"),IF(#REF!="F",IF(CG163&gt;=9,"Atinge","Não atinge"),"erro")),IF(AND(#REF!&lt;=89,#REF!&gt;=85),IF(#REF!="M",IF(CG163&gt;=8,"Atinge","Não atinge"),IF(#REF!="F",IF(CG163&gt;=8,"Atinge","Não atinge"),"erro")),IF(#REF!&gt;=90,IF(#REF!="M",IF(CG163&gt;=7,"Atinge","Não atinge"),IF(#REF!="F",IF(CG163&gt;=4,"Atinge","Não atinge"),"erro")),IF(AND(#REF!&lt;70,#REF!&gt;64),IF(#REF!="M",IF(CG163&lt;14,"Atinge","Não atinge"),IF(#REF!="F",IF(CG163&lt;12,"Atinge","Não atinge"),"erro")),""))))))))</f>
        <v>#REF!</v>
      </c>
      <c r="CI163" s="68"/>
      <c r="CJ163" s="10" t="e">
        <f>IF(AND(#REF!&lt;=69,#REF!&gt;=60),IF(#REF!="M",IF(CI163&lt;=8,"Atinge","Não atinge"),IF(#REF!="F",IF(CI163&lt;=8,"Atinge","Não atinge"),"erro")),IF(AND(#REF!&lt;=79,#REF!&gt;=70),IF(#REF!="M",IF(CI163&lt;=9,"Atinge","Não atinge"),IF(#REF!="F",IF(CI163&lt;=9,"Atinge","Não atinge"),"erro")),IF(#REF!&gt;=80,IF(#REF!="M",IF(CI163&lt;=10,"Atinge","Não atinge"),IF(#REF!="F",IF(CI163&lt;=11,"Atinge","Não atinge"),"erro")),"")))</f>
        <v>#REF!</v>
      </c>
      <c r="CK163" s="68"/>
      <c r="CL163" s="68"/>
      <c r="CM163" s="68"/>
      <c r="CN163" s="68"/>
      <c r="CO163" s="68"/>
      <c r="CP163" s="68"/>
      <c r="CQ163" s="68"/>
      <c r="CR163" s="9">
        <f t="shared" si="22"/>
        <v>0</v>
      </c>
      <c r="CS163" s="68"/>
      <c r="CT163" s="9" t="str">
        <f t="shared" si="23"/>
        <v>Não atinge</v>
      </c>
      <c r="CU163" s="69"/>
      <c r="CV163" s="9" t="str">
        <f t="shared" si="24"/>
        <v>Atinge</v>
      </c>
      <c r="CW163" s="115"/>
      <c r="CX163" s="70"/>
      <c r="CY163" s="70"/>
      <c r="CZ163" s="35">
        <f t="shared" si="25"/>
        <v>0</v>
      </c>
      <c r="DA163" s="58"/>
      <c r="DB163" s="68"/>
      <c r="DC163" s="10" t="e">
        <f>IF(AND(#REF!&lt;=64,#REF!&gt;=60),IF(#REF!="M",IF(DB163&gt;=14,"Atinge","Não atinge"),IF(#REF!="F",IF(DB163&gt;=12,"Atinge","Não atinge"),"erro")),IF(AND(#REF!&lt;=69,#REF!&gt;=65),IF(#REF!="M",IF(DB163&gt;=12,"Atinge","Não atinge"),IF(#REF!="F",IF(DB163&gt;=11,"Atinge","Não atinge"),"erro")),IF(AND(#REF!&lt;=74,#REF!&gt;=70),IF(#REF!="M",IF(DB163&gt;=12,"Atinge","Não atinge"),IF(#REF!="F",IF(DB163&gt;=10,"Atinge","Não atinge"),"erro")),IF(AND(#REF!&lt;=79,#REF!&gt;=75),IF(#REF!="M",IF(DB163&gt;=11,"Atinge","Não atinge"),IF(#REF!="F",IF(DB163&gt;=10,"Atinge","Não atinge"),"erro")),IF(AND(#REF!&lt;=84,#REF!&gt;=80),IF(#REF!="M",IF(DB163&gt;=10,"Atinge","Não atinge"),IF(#REF!="F",IF(DB163&gt;=9,"Atinge","Não atinge"),"erro")),IF(AND(#REF!&lt;=89,#REF!&gt;=85),IF(#REF!="M",IF(DB163&gt;=8,"Atinge","Não atinge"),IF(#REF!="F",IF(DB163&gt;=8,"Atinge","Não atinge"),"erro")),IF(#REF!&gt;=90,IF(#REF!="M",IF(DB163&gt;=7,"Atinge","Não atinge"),IF(#REF!="F",IF(DB163&gt;=4,"Atinge","Não atinge"),"erro")),IF(AND(#REF!&lt;70,#REF!&gt;64),IF(#REF!="M",IF(DB163&lt;14,"Atinge","Não atinge"),IF(#REF!="F",IF(DB163&lt;12,"Atinge","Não atinge"),"erro")),""))))))))</f>
        <v>#REF!</v>
      </c>
      <c r="DD163" s="68"/>
      <c r="DE163" s="10" t="e">
        <f>IF(AND(#REF!&lt;=69,#REF!&gt;=60),IF(#REF!="M",IF(DD163&lt;=8,"Atinge","Não atinge"),IF(#REF!="F",IF(DD163&lt;=8,"Atinge","Não atinge"),"erro")),IF(AND(#REF!&lt;=79,#REF!&gt;=70),IF(#REF!="M",IF(DD163&lt;=9,"Atinge","Não atinge"),IF(#REF!="F",IF(DD163&lt;=9,"Atinge","Não atinge"),"erro")),IF(#REF!&gt;=80,IF(#REF!="M",IF(DD163&lt;=10,"Atinge","Não atinge"),IF(#REF!="F",IF(DD163&lt;=11,"Atinge","Não atinge"),"erro")),"")))</f>
        <v>#REF!</v>
      </c>
      <c r="DF163" s="68"/>
      <c r="DG163" s="68"/>
      <c r="DH163" s="68"/>
      <c r="DI163" s="68"/>
      <c r="DJ163" s="68"/>
      <c r="DK163" s="68"/>
      <c r="DL163" s="68"/>
      <c r="DM163" s="9">
        <f t="shared" si="26"/>
        <v>0</v>
      </c>
      <c r="DN163" s="9" t="str">
        <f t="shared" si="20"/>
        <v>Não Atinge</v>
      </c>
      <c r="DO163" s="68"/>
      <c r="DP163" s="9" t="str">
        <f t="shared" si="27"/>
        <v>Não atinge</v>
      </c>
      <c r="DQ163" s="69"/>
      <c r="DR163" s="9" t="str">
        <f t="shared" si="28"/>
        <v>Atinge</v>
      </c>
      <c r="DS163" s="115"/>
      <c r="DT163" s="58"/>
      <c r="DU163" s="59"/>
      <c r="DV163" s="59"/>
      <c r="DW163" s="67"/>
      <c r="DX163" s="67"/>
      <c r="DY163" s="59"/>
      <c r="DZ163" s="67"/>
      <c r="EA163" s="59"/>
      <c r="EB163" s="59"/>
      <c r="EC163" s="59"/>
      <c r="ED163" s="59"/>
      <c r="EE163" s="59"/>
      <c r="EF163" s="67"/>
    </row>
    <row r="164" spans="1:136" s="5" customFormat="1" ht="24.95" customHeight="1">
      <c r="A164" s="9">
        <v>161</v>
      </c>
      <c r="B164" s="73" t="str">
        <f>'DADOS PESSOAIS'!B164</f>
        <v>(código)</v>
      </c>
      <c r="C164" s="58"/>
      <c r="D164" s="65"/>
      <c r="E164" s="65"/>
      <c r="F164" s="64"/>
      <c r="G164" s="59"/>
      <c r="H164" s="59"/>
      <c r="I164" s="67"/>
      <c r="J164" s="67"/>
      <c r="K164" s="59"/>
      <c r="L164" s="67"/>
      <c r="M164" s="59"/>
      <c r="N164" s="59"/>
      <c r="O164" s="59"/>
      <c r="P164" s="59"/>
      <c r="Q164" s="59"/>
      <c r="R164" s="67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67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9">
        <f t="shared" si="21"/>
        <v>0</v>
      </c>
      <c r="CG164" s="68"/>
      <c r="CH164" s="10" t="e">
        <f>IF(AND(#REF!&lt;=64,#REF!&gt;=60),IF(#REF!="M",IF(CG164&gt;=14,"Atinge","Não atinge"),IF(#REF!="F",IF(CG164&gt;=12,"Atinge","Não atinge"),"erro")),IF(AND(#REF!&lt;=69,#REF!&gt;=65),IF(#REF!="M",IF(CG164&gt;=12,"Atinge","Não atinge"),IF(#REF!="F",IF(CG164&gt;=11,"Atinge","Não atinge"),"erro")),IF(AND(#REF!&lt;=74,#REF!&gt;=70),IF(#REF!="M",IF(CG164&gt;=12,"Atinge","Não atinge"),IF(#REF!="F",IF(CG164&gt;=10,"Atinge","Não atinge"),"erro")),IF(AND(#REF!&lt;=79,#REF!&gt;=75),IF(#REF!="M",IF(CG164&gt;=11,"Atinge","Não atinge"),IF(#REF!="F",IF(CG164&gt;=10,"Atinge","Não atinge"),"erro")),IF(AND(#REF!&lt;=84,#REF!&gt;=80),IF(#REF!="M",IF(CG164&gt;=10,"Atinge","Não atinge"),IF(#REF!="F",IF(CG164&gt;=9,"Atinge","Não atinge"),"erro")),IF(AND(#REF!&lt;=89,#REF!&gt;=85),IF(#REF!="M",IF(CG164&gt;=8,"Atinge","Não atinge"),IF(#REF!="F",IF(CG164&gt;=8,"Atinge","Não atinge"),"erro")),IF(#REF!&gt;=90,IF(#REF!="M",IF(CG164&gt;=7,"Atinge","Não atinge"),IF(#REF!="F",IF(CG164&gt;=4,"Atinge","Não atinge"),"erro")),IF(AND(#REF!&lt;70,#REF!&gt;64),IF(#REF!="M",IF(CG164&lt;14,"Atinge","Não atinge"),IF(#REF!="F",IF(CG164&lt;12,"Atinge","Não atinge"),"erro")),""))))))))</f>
        <v>#REF!</v>
      </c>
      <c r="CI164" s="68"/>
      <c r="CJ164" s="10" t="e">
        <f>IF(AND(#REF!&lt;=69,#REF!&gt;=60),IF(#REF!="M",IF(CI164&lt;=8,"Atinge","Não atinge"),IF(#REF!="F",IF(CI164&lt;=8,"Atinge","Não atinge"),"erro")),IF(AND(#REF!&lt;=79,#REF!&gt;=70),IF(#REF!="M",IF(CI164&lt;=9,"Atinge","Não atinge"),IF(#REF!="F",IF(CI164&lt;=9,"Atinge","Não atinge"),"erro")),IF(#REF!&gt;=80,IF(#REF!="M",IF(CI164&lt;=10,"Atinge","Não atinge"),IF(#REF!="F",IF(CI164&lt;=11,"Atinge","Não atinge"),"erro")),"")))</f>
        <v>#REF!</v>
      </c>
      <c r="CK164" s="68"/>
      <c r="CL164" s="68"/>
      <c r="CM164" s="68"/>
      <c r="CN164" s="68"/>
      <c r="CO164" s="68"/>
      <c r="CP164" s="68"/>
      <c r="CQ164" s="68"/>
      <c r="CR164" s="9">
        <f t="shared" si="22"/>
        <v>0</v>
      </c>
      <c r="CS164" s="68"/>
      <c r="CT164" s="9" t="str">
        <f t="shared" si="23"/>
        <v>Não atinge</v>
      </c>
      <c r="CU164" s="69"/>
      <c r="CV164" s="9" t="str">
        <f t="shared" si="24"/>
        <v>Atinge</v>
      </c>
      <c r="CW164" s="115"/>
      <c r="CX164" s="70"/>
      <c r="CY164" s="70"/>
      <c r="CZ164" s="35">
        <f t="shared" si="25"/>
        <v>0</v>
      </c>
      <c r="DA164" s="58"/>
      <c r="DB164" s="68"/>
      <c r="DC164" s="10" t="e">
        <f>IF(AND(#REF!&lt;=64,#REF!&gt;=60),IF(#REF!="M",IF(DB164&gt;=14,"Atinge","Não atinge"),IF(#REF!="F",IF(DB164&gt;=12,"Atinge","Não atinge"),"erro")),IF(AND(#REF!&lt;=69,#REF!&gt;=65),IF(#REF!="M",IF(DB164&gt;=12,"Atinge","Não atinge"),IF(#REF!="F",IF(DB164&gt;=11,"Atinge","Não atinge"),"erro")),IF(AND(#REF!&lt;=74,#REF!&gt;=70),IF(#REF!="M",IF(DB164&gt;=12,"Atinge","Não atinge"),IF(#REF!="F",IF(DB164&gt;=10,"Atinge","Não atinge"),"erro")),IF(AND(#REF!&lt;=79,#REF!&gt;=75),IF(#REF!="M",IF(DB164&gt;=11,"Atinge","Não atinge"),IF(#REF!="F",IF(DB164&gt;=10,"Atinge","Não atinge"),"erro")),IF(AND(#REF!&lt;=84,#REF!&gt;=80),IF(#REF!="M",IF(DB164&gt;=10,"Atinge","Não atinge"),IF(#REF!="F",IF(DB164&gt;=9,"Atinge","Não atinge"),"erro")),IF(AND(#REF!&lt;=89,#REF!&gt;=85),IF(#REF!="M",IF(DB164&gt;=8,"Atinge","Não atinge"),IF(#REF!="F",IF(DB164&gt;=8,"Atinge","Não atinge"),"erro")),IF(#REF!&gt;=90,IF(#REF!="M",IF(DB164&gt;=7,"Atinge","Não atinge"),IF(#REF!="F",IF(DB164&gt;=4,"Atinge","Não atinge"),"erro")),IF(AND(#REF!&lt;70,#REF!&gt;64),IF(#REF!="M",IF(DB164&lt;14,"Atinge","Não atinge"),IF(#REF!="F",IF(DB164&lt;12,"Atinge","Não atinge"),"erro")),""))))))))</f>
        <v>#REF!</v>
      </c>
      <c r="DD164" s="68"/>
      <c r="DE164" s="10" t="e">
        <f>IF(AND(#REF!&lt;=69,#REF!&gt;=60),IF(#REF!="M",IF(DD164&lt;=8,"Atinge","Não atinge"),IF(#REF!="F",IF(DD164&lt;=8,"Atinge","Não atinge"),"erro")),IF(AND(#REF!&lt;=79,#REF!&gt;=70),IF(#REF!="M",IF(DD164&lt;=9,"Atinge","Não atinge"),IF(#REF!="F",IF(DD164&lt;=9,"Atinge","Não atinge"),"erro")),IF(#REF!&gt;=80,IF(#REF!="M",IF(DD164&lt;=10,"Atinge","Não atinge"),IF(#REF!="F",IF(DD164&lt;=11,"Atinge","Não atinge"),"erro")),"")))</f>
        <v>#REF!</v>
      </c>
      <c r="DF164" s="68"/>
      <c r="DG164" s="68"/>
      <c r="DH164" s="68"/>
      <c r="DI164" s="68"/>
      <c r="DJ164" s="68"/>
      <c r="DK164" s="68"/>
      <c r="DL164" s="68"/>
      <c r="DM164" s="9">
        <f t="shared" si="26"/>
        <v>0</v>
      </c>
      <c r="DN164" s="9" t="str">
        <f t="shared" ref="DN164:DN195" si="29">IF((DM164-CR164)&gt;=1,"Atinge","Não Atinge")</f>
        <v>Não Atinge</v>
      </c>
      <c r="DO164" s="68"/>
      <c r="DP164" s="9" t="str">
        <f t="shared" si="27"/>
        <v>Não atinge</v>
      </c>
      <c r="DQ164" s="69"/>
      <c r="DR164" s="9" t="str">
        <f t="shared" si="28"/>
        <v>Atinge</v>
      </c>
      <c r="DS164" s="115"/>
      <c r="DT164" s="58"/>
      <c r="DU164" s="59"/>
      <c r="DV164" s="59"/>
      <c r="DW164" s="67"/>
      <c r="DX164" s="67"/>
      <c r="DY164" s="59"/>
      <c r="DZ164" s="67"/>
      <c r="EA164" s="59"/>
      <c r="EB164" s="59"/>
      <c r="EC164" s="59"/>
      <c r="ED164" s="59"/>
      <c r="EE164" s="59"/>
      <c r="EF164" s="67"/>
    </row>
    <row r="165" spans="1:136" s="5" customFormat="1" ht="24.95" customHeight="1">
      <c r="A165" s="9">
        <v>162</v>
      </c>
      <c r="B165" s="73" t="str">
        <f>'DADOS PESSOAIS'!B165</f>
        <v>(código)</v>
      </c>
      <c r="C165" s="58"/>
      <c r="D165" s="65"/>
      <c r="E165" s="65"/>
      <c r="F165" s="64"/>
      <c r="G165" s="59"/>
      <c r="H165" s="59"/>
      <c r="I165" s="67"/>
      <c r="J165" s="67"/>
      <c r="K165" s="59"/>
      <c r="L165" s="67"/>
      <c r="M165" s="59"/>
      <c r="N165" s="59"/>
      <c r="O165" s="59"/>
      <c r="P165" s="59"/>
      <c r="Q165" s="59"/>
      <c r="R165" s="67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67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9">
        <f t="shared" si="21"/>
        <v>0</v>
      </c>
      <c r="CG165" s="68"/>
      <c r="CH165" s="10" t="e">
        <f>IF(AND(#REF!&lt;=64,#REF!&gt;=60),IF(#REF!="M",IF(CG165&gt;=14,"Atinge","Não atinge"),IF(#REF!="F",IF(CG165&gt;=12,"Atinge","Não atinge"),"erro")),IF(AND(#REF!&lt;=69,#REF!&gt;=65),IF(#REF!="M",IF(CG165&gt;=12,"Atinge","Não atinge"),IF(#REF!="F",IF(CG165&gt;=11,"Atinge","Não atinge"),"erro")),IF(AND(#REF!&lt;=74,#REF!&gt;=70),IF(#REF!="M",IF(CG165&gt;=12,"Atinge","Não atinge"),IF(#REF!="F",IF(CG165&gt;=10,"Atinge","Não atinge"),"erro")),IF(AND(#REF!&lt;=79,#REF!&gt;=75),IF(#REF!="M",IF(CG165&gt;=11,"Atinge","Não atinge"),IF(#REF!="F",IF(CG165&gt;=10,"Atinge","Não atinge"),"erro")),IF(AND(#REF!&lt;=84,#REF!&gt;=80),IF(#REF!="M",IF(CG165&gt;=10,"Atinge","Não atinge"),IF(#REF!="F",IF(CG165&gt;=9,"Atinge","Não atinge"),"erro")),IF(AND(#REF!&lt;=89,#REF!&gt;=85),IF(#REF!="M",IF(CG165&gt;=8,"Atinge","Não atinge"),IF(#REF!="F",IF(CG165&gt;=8,"Atinge","Não atinge"),"erro")),IF(#REF!&gt;=90,IF(#REF!="M",IF(CG165&gt;=7,"Atinge","Não atinge"),IF(#REF!="F",IF(CG165&gt;=4,"Atinge","Não atinge"),"erro")),IF(AND(#REF!&lt;70,#REF!&gt;64),IF(#REF!="M",IF(CG165&lt;14,"Atinge","Não atinge"),IF(#REF!="F",IF(CG165&lt;12,"Atinge","Não atinge"),"erro")),""))))))))</f>
        <v>#REF!</v>
      </c>
      <c r="CI165" s="68"/>
      <c r="CJ165" s="10" t="e">
        <f>IF(AND(#REF!&lt;=69,#REF!&gt;=60),IF(#REF!="M",IF(CI165&lt;=8,"Atinge","Não atinge"),IF(#REF!="F",IF(CI165&lt;=8,"Atinge","Não atinge"),"erro")),IF(AND(#REF!&lt;=79,#REF!&gt;=70),IF(#REF!="M",IF(CI165&lt;=9,"Atinge","Não atinge"),IF(#REF!="F",IF(CI165&lt;=9,"Atinge","Não atinge"),"erro")),IF(#REF!&gt;=80,IF(#REF!="M",IF(CI165&lt;=10,"Atinge","Não atinge"),IF(#REF!="F",IF(CI165&lt;=11,"Atinge","Não atinge"),"erro")),"")))</f>
        <v>#REF!</v>
      </c>
      <c r="CK165" s="68"/>
      <c r="CL165" s="68"/>
      <c r="CM165" s="68"/>
      <c r="CN165" s="68"/>
      <c r="CO165" s="68"/>
      <c r="CP165" s="68"/>
      <c r="CQ165" s="68"/>
      <c r="CR165" s="9">
        <f t="shared" si="22"/>
        <v>0</v>
      </c>
      <c r="CS165" s="68"/>
      <c r="CT165" s="9" t="str">
        <f t="shared" si="23"/>
        <v>Não atinge</v>
      </c>
      <c r="CU165" s="69"/>
      <c r="CV165" s="9" t="str">
        <f t="shared" si="24"/>
        <v>Atinge</v>
      </c>
      <c r="CW165" s="115"/>
      <c r="CX165" s="70"/>
      <c r="CY165" s="70"/>
      <c r="CZ165" s="35">
        <f t="shared" si="25"/>
        <v>0</v>
      </c>
      <c r="DA165" s="58"/>
      <c r="DB165" s="68"/>
      <c r="DC165" s="10" t="e">
        <f>IF(AND(#REF!&lt;=64,#REF!&gt;=60),IF(#REF!="M",IF(DB165&gt;=14,"Atinge","Não atinge"),IF(#REF!="F",IF(DB165&gt;=12,"Atinge","Não atinge"),"erro")),IF(AND(#REF!&lt;=69,#REF!&gt;=65),IF(#REF!="M",IF(DB165&gt;=12,"Atinge","Não atinge"),IF(#REF!="F",IF(DB165&gt;=11,"Atinge","Não atinge"),"erro")),IF(AND(#REF!&lt;=74,#REF!&gt;=70),IF(#REF!="M",IF(DB165&gt;=12,"Atinge","Não atinge"),IF(#REF!="F",IF(DB165&gt;=10,"Atinge","Não atinge"),"erro")),IF(AND(#REF!&lt;=79,#REF!&gt;=75),IF(#REF!="M",IF(DB165&gt;=11,"Atinge","Não atinge"),IF(#REF!="F",IF(DB165&gt;=10,"Atinge","Não atinge"),"erro")),IF(AND(#REF!&lt;=84,#REF!&gt;=80),IF(#REF!="M",IF(DB165&gt;=10,"Atinge","Não atinge"),IF(#REF!="F",IF(DB165&gt;=9,"Atinge","Não atinge"),"erro")),IF(AND(#REF!&lt;=89,#REF!&gt;=85),IF(#REF!="M",IF(DB165&gt;=8,"Atinge","Não atinge"),IF(#REF!="F",IF(DB165&gt;=8,"Atinge","Não atinge"),"erro")),IF(#REF!&gt;=90,IF(#REF!="M",IF(DB165&gt;=7,"Atinge","Não atinge"),IF(#REF!="F",IF(DB165&gt;=4,"Atinge","Não atinge"),"erro")),IF(AND(#REF!&lt;70,#REF!&gt;64),IF(#REF!="M",IF(DB165&lt;14,"Atinge","Não atinge"),IF(#REF!="F",IF(DB165&lt;12,"Atinge","Não atinge"),"erro")),""))))))))</f>
        <v>#REF!</v>
      </c>
      <c r="DD165" s="68"/>
      <c r="DE165" s="10" t="e">
        <f>IF(AND(#REF!&lt;=69,#REF!&gt;=60),IF(#REF!="M",IF(DD165&lt;=8,"Atinge","Não atinge"),IF(#REF!="F",IF(DD165&lt;=8,"Atinge","Não atinge"),"erro")),IF(AND(#REF!&lt;=79,#REF!&gt;=70),IF(#REF!="M",IF(DD165&lt;=9,"Atinge","Não atinge"),IF(#REF!="F",IF(DD165&lt;=9,"Atinge","Não atinge"),"erro")),IF(#REF!&gt;=80,IF(#REF!="M",IF(DD165&lt;=10,"Atinge","Não atinge"),IF(#REF!="F",IF(DD165&lt;=11,"Atinge","Não atinge"),"erro")),"")))</f>
        <v>#REF!</v>
      </c>
      <c r="DF165" s="68"/>
      <c r="DG165" s="68"/>
      <c r="DH165" s="68"/>
      <c r="DI165" s="68"/>
      <c r="DJ165" s="68"/>
      <c r="DK165" s="68"/>
      <c r="DL165" s="68"/>
      <c r="DM165" s="9">
        <f t="shared" si="26"/>
        <v>0</v>
      </c>
      <c r="DN165" s="9" t="str">
        <f t="shared" si="29"/>
        <v>Não Atinge</v>
      </c>
      <c r="DO165" s="68"/>
      <c r="DP165" s="9" t="str">
        <f t="shared" si="27"/>
        <v>Não atinge</v>
      </c>
      <c r="DQ165" s="69"/>
      <c r="DR165" s="9" t="str">
        <f t="shared" si="28"/>
        <v>Atinge</v>
      </c>
      <c r="DS165" s="115"/>
      <c r="DT165" s="58"/>
      <c r="DU165" s="59"/>
      <c r="DV165" s="59"/>
      <c r="DW165" s="67"/>
      <c r="DX165" s="67"/>
      <c r="DY165" s="59"/>
      <c r="DZ165" s="67"/>
      <c r="EA165" s="59"/>
      <c r="EB165" s="59"/>
      <c r="EC165" s="59"/>
      <c r="ED165" s="59"/>
      <c r="EE165" s="59"/>
      <c r="EF165" s="67"/>
    </row>
    <row r="166" spans="1:136" s="5" customFormat="1" ht="24.95" customHeight="1">
      <c r="A166" s="9">
        <v>163</v>
      </c>
      <c r="B166" s="73" t="str">
        <f>'DADOS PESSOAIS'!B166</f>
        <v>(código)</v>
      </c>
      <c r="C166" s="58"/>
      <c r="D166" s="65"/>
      <c r="E166" s="65"/>
      <c r="F166" s="64"/>
      <c r="G166" s="59"/>
      <c r="H166" s="59"/>
      <c r="I166" s="67"/>
      <c r="J166" s="67"/>
      <c r="K166" s="59"/>
      <c r="L166" s="67"/>
      <c r="M166" s="59"/>
      <c r="N166" s="59"/>
      <c r="O166" s="59"/>
      <c r="P166" s="59"/>
      <c r="Q166" s="59"/>
      <c r="R166" s="67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67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9">
        <f t="shared" si="21"/>
        <v>0</v>
      </c>
      <c r="CG166" s="68"/>
      <c r="CH166" s="10" t="e">
        <f>IF(AND(#REF!&lt;=64,#REF!&gt;=60),IF(#REF!="M",IF(CG166&gt;=14,"Atinge","Não atinge"),IF(#REF!="F",IF(CG166&gt;=12,"Atinge","Não atinge"),"erro")),IF(AND(#REF!&lt;=69,#REF!&gt;=65),IF(#REF!="M",IF(CG166&gt;=12,"Atinge","Não atinge"),IF(#REF!="F",IF(CG166&gt;=11,"Atinge","Não atinge"),"erro")),IF(AND(#REF!&lt;=74,#REF!&gt;=70),IF(#REF!="M",IF(CG166&gt;=12,"Atinge","Não atinge"),IF(#REF!="F",IF(CG166&gt;=10,"Atinge","Não atinge"),"erro")),IF(AND(#REF!&lt;=79,#REF!&gt;=75),IF(#REF!="M",IF(CG166&gt;=11,"Atinge","Não atinge"),IF(#REF!="F",IF(CG166&gt;=10,"Atinge","Não atinge"),"erro")),IF(AND(#REF!&lt;=84,#REF!&gt;=80),IF(#REF!="M",IF(CG166&gt;=10,"Atinge","Não atinge"),IF(#REF!="F",IF(CG166&gt;=9,"Atinge","Não atinge"),"erro")),IF(AND(#REF!&lt;=89,#REF!&gt;=85),IF(#REF!="M",IF(CG166&gt;=8,"Atinge","Não atinge"),IF(#REF!="F",IF(CG166&gt;=8,"Atinge","Não atinge"),"erro")),IF(#REF!&gt;=90,IF(#REF!="M",IF(CG166&gt;=7,"Atinge","Não atinge"),IF(#REF!="F",IF(CG166&gt;=4,"Atinge","Não atinge"),"erro")),IF(AND(#REF!&lt;70,#REF!&gt;64),IF(#REF!="M",IF(CG166&lt;14,"Atinge","Não atinge"),IF(#REF!="F",IF(CG166&lt;12,"Atinge","Não atinge"),"erro")),""))))))))</f>
        <v>#REF!</v>
      </c>
      <c r="CI166" s="68"/>
      <c r="CJ166" s="10" t="e">
        <f>IF(AND(#REF!&lt;=69,#REF!&gt;=60),IF(#REF!="M",IF(CI166&lt;=8,"Atinge","Não atinge"),IF(#REF!="F",IF(CI166&lt;=8,"Atinge","Não atinge"),"erro")),IF(AND(#REF!&lt;=79,#REF!&gt;=70),IF(#REF!="M",IF(CI166&lt;=9,"Atinge","Não atinge"),IF(#REF!="F",IF(CI166&lt;=9,"Atinge","Não atinge"),"erro")),IF(#REF!&gt;=80,IF(#REF!="M",IF(CI166&lt;=10,"Atinge","Não atinge"),IF(#REF!="F",IF(CI166&lt;=11,"Atinge","Não atinge"),"erro")),"")))</f>
        <v>#REF!</v>
      </c>
      <c r="CK166" s="68"/>
      <c r="CL166" s="68"/>
      <c r="CM166" s="68"/>
      <c r="CN166" s="68"/>
      <c r="CO166" s="68"/>
      <c r="CP166" s="68"/>
      <c r="CQ166" s="68"/>
      <c r="CR166" s="9">
        <f t="shared" si="22"/>
        <v>0</v>
      </c>
      <c r="CS166" s="68"/>
      <c r="CT166" s="9" t="str">
        <f t="shared" si="23"/>
        <v>Não atinge</v>
      </c>
      <c r="CU166" s="69"/>
      <c r="CV166" s="9" t="str">
        <f t="shared" si="24"/>
        <v>Atinge</v>
      </c>
      <c r="CW166" s="115"/>
      <c r="CX166" s="70"/>
      <c r="CY166" s="70"/>
      <c r="CZ166" s="35">
        <f t="shared" si="25"/>
        <v>0</v>
      </c>
      <c r="DA166" s="58"/>
      <c r="DB166" s="68"/>
      <c r="DC166" s="10" t="e">
        <f>IF(AND(#REF!&lt;=64,#REF!&gt;=60),IF(#REF!="M",IF(DB166&gt;=14,"Atinge","Não atinge"),IF(#REF!="F",IF(DB166&gt;=12,"Atinge","Não atinge"),"erro")),IF(AND(#REF!&lt;=69,#REF!&gt;=65),IF(#REF!="M",IF(DB166&gt;=12,"Atinge","Não atinge"),IF(#REF!="F",IF(DB166&gt;=11,"Atinge","Não atinge"),"erro")),IF(AND(#REF!&lt;=74,#REF!&gt;=70),IF(#REF!="M",IF(DB166&gt;=12,"Atinge","Não atinge"),IF(#REF!="F",IF(DB166&gt;=10,"Atinge","Não atinge"),"erro")),IF(AND(#REF!&lt;=79,#REF!&gt;=75),IF(#REF!="M",IF(DB166&gt;=11,"Atinge","Não atinge"),IF(#REF!="F",IF(DB166&gt;=10,"Atinge","Não atinge"),"erro")),IF(AND(#REF!&lt;=84,#REF!&gt;=80),IF(#REF!="M",IF(DB166&gt;=10,"Atinge","Não atinge"),IF(#REF!="F",IF(DB166&gt;=9,"Atinge","Não atinge"),"erro")),IF(AND(#REF!&lt;=89,#REF!&gt;=85),IF(#REF!="M",IF(DB166&gt;=8,"Atinge","Não atinge"),IF(#REF!="F",IF(DB166&gt;=8,"Atinge","Não atinge"),"erro")),IF(#REF!&gt;=90,IF(#REF!="M",IF(DB166&gt;=7,"Atinge","Não atinge"),IF(#REF!="F",IF(DB166&gt;=4,"Atinge","Não atinge"),"erro")),IF(AND(#REF!&lt;70,#REF!&gt;64),IF(#REF!="M",IF(DB166&lt;14,"Atinge","Não atinge"),IF(#REF!="F",IF(DB166&lt;12,"Atinge","Não atinge"),"erro")),""))))))))</f>
        <v>#REF!</v>
      </c>
      <c r="DD166" s="68"/>
      <c r="DE166" s="10" t="e">
        <f>IF(AND(#REF!&lt;=69,#REF!&gt;=60),IF(#REF!="M",IF(DD166&lt;=8,"Atinge","Não atinge"),IF(#REF!="F",IF(DD166&lt;=8,"Atinge","Não atinge"),"erro")),IF(AND(#REF!&lt;=79,#REF!&gt;=70),IF(#REF!="M",IF(DD166&lt;=9,"Atinge","Não atinge"),IF(#REF!="F",IF(DD166&lt;=9,"Atinge","Não atinge"),"erro")),IF(#REF!&gt;=80,IF(#REF!="M",IF(DD166&lt;=10,"Atinge","Não atinge"),IF(#REF!="F",IF(DD166&lt;=11,"Atinge","Não atinge"),"erro")),"")))</f>
        <v>#REF!</v>
      </c>
      <c r="DF166" s="68"/>
      <c r="DG166" s="68"/>
      <c r="DH166" s="68"/>
      <c r="DI166" s="68"/>
      <c r="DJ166" s="68"/>
      <c r="DK166" s="68"/>
      <c r="DL166" s="68"/>
      <c r="DM166" s="9">
        <f t="shared" si="26"/>
        <v>0</v>
      </c>
      <c r="DN166" s="9" t="str">
        <f t="shared" si="29"/>
        <v>Não Atinge</v>
      </c>
      <c r="DO166" s="68"/>
      <c r="DP166" s="9" t="str">
        <f t="shared" si="27"/>
        <v>Não atinge</v>
      </c>
      <c r="DQ166" s="69"/>
      <c r="DR166" s="9" t="str">
        <f t="shared" si="28"/>
        <v>Atinge</v>
      </c>
      <c r="DS166" s="115"/>
      <c r="DT166" s="58"/>
      <c r="DU166" s="59"/>
      <c r="DV166" s="59"/>
      <c r="DW166" s="67"/>
      <c r="DX166" s="67"/>
      <c r="DY166" s="59"/>
      <c r="DZ166" s="67"/>
      <c r="EA166" s="59"/>
      <c r="EB166" s="59"/>
      <c r="EC166" s="59"/>
      <c r="ED166" s="59"/>
      <c r="EE166" s="59"/>
      <c r="EF166" s="67"/>
    </row>
    <row r="167" spans="1:136" s="5" customFormat="1" ht="24.95" customHeight="1">
      <c r="A167" s="9">
        <v>164</v>
      </c>
      <c r="B167" s="73" t="str">
        <f>'DADOS PESSOAIS'!B167</f>
        <v>(código)</v>
      </c>
      <c r="C167" s="58"/>
      <c r="D167" s="65"/>
      <c r="E167" s="65"/>
      <c r="F167" s="64"/>
      <c r="G167" s="59"/>
      <c r="H167" s="59"/>
      <c r="I167" s="67"/>
      <c r="J167" s="67"/>
      <c r="K167" s="59"/>
      <c r="L167" s="67"/>
      <c r="M167" s="59"/>
      <c r="N167" s="59"/>
      <c r="O167" s="59"/>
      <c r="P167" s="59"/>
      <c r="Q167" s="59"/>
      <c r="R167" s="67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67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9">
        <f t="shared" si="21"/>
        <v>0</v>
      </c>
      <c r="CG167" s="68"/>
      <c r="CH167" s="10" t="e">
        <f>IF(AND(#REF!&lt;=64,#REF!&gt;=60),IF(#REF!="M",IF(CG167&gt;=14,"Atinge","Não atinge"),IF(#REF!="F",IF(CG167&gt;=12,"Atinge","Não atinge"),"erro")),IF(AND(#REF!&lt;=69,#REF!&gt;=65),IF(#REF!="M",IF(CG167&gt;=12,"Atinge","Não atinge"),IF(#REF!="F",IF(CG167&gt;=11,"Atinge","Não atinge"),"erro")),IF(AND(#REF!&lt;=74,#REF!&gt;=70),IF(#REF!="M",IF(CG167&gt;=12,"Atinge","Não atinge"),IF(#REF!="F",IF(CG167&gt;=10,"Atinge","Não atinge"),"erro")),IF(AND(#REF!&lt;=79,#REF!&gt;=75),IF(#REF!="M",IF(CG167&gt;=11,"Atinge","Não atinge"),IF(#REF!="F",IF(CG167&gt;=10,"Atinge","Não atinge"),"erro")),IF(AND(#REF!&lt;=84,#REF!&gt;=80),IF(#REF!="M",IF(CG167&gt;=10,"Atinge","Não atinge"),IF(#REF!="F",IF(CG167&gt;=9,"Atinge","Não atinge"),"erro")),IF(AND(#REF!&lt;=89,#REF!&gt;=85),IF(#REF!="M",IF(CG167&gt;=8,"Atinge","Não atinge"),IF(#REF!="F",IF(CG167&gt;=8,"Atinge","Não atinge"),"erro")),IF(#REF!&gt;=90,IF(#REF!="M",IF(CG167&gt;=7,"Atinge","Não atinge"),IF(#REF!="F",IF(CG167&gt;=4,"Atinge","Não atinge"),"erro")),IF(AND(#REF!&lt;70,#REF!&gt;64),IF(#REF!="M",IF(CG167&lt;14,"Atinge","Não atinge"),IF(#REF!="F",IF(CG167&lt;12,"Atinge","Não atinge"),"erro")),""))))))))</f>
        <v>#REF!</v>
      </c>
      <c r="CI167" s="68"/>
      <c r="CJ167" s="10" t="e">
        <f>IF(AND(#REF!&lt;=69,#REF!&gt;=60),IF(#REF!="M",IF(CI167&lt;=8,"Atinge","Não atinge"),IF(#REF!="F",IF(CI167&lt;=8,"Atinge","Não atinge"),"erro")),IF(AND(#REF!&lt;=79,#REF!&gt;=70),IF(#REF!="M",IF(CI167&lt;=9,"Atinge","Não atinge"),IF(#REF!="F",IF(CI167&lt;=9,"Atinge","Não atinge"),"erro")),IF(#REF!&gt;=80,IF(#REF!="M",IF(CI167&lt;=10,"Atinge","Não atinge"),IF(#REF!="F",IF(CI167&lt;=11,"Atinge","Não atinge"),"erro")),"")))</f>
        <v>#REF!</v>
      </c>
      <c r="CK167" s="68"/>
      <c r="CL167" s="68"/>
      <c r="CM167" s="68"/>
      <c r="CN167" s="68"/>
      <c r="CO167" s="68"/>
      <c r="CP167" s="68"/>
      <c r="CQ167" s="68"/>
      <c r="CR167" s="9">
        <f t="shared" si="22"/>
        <v>0</v>
      </c>
      <c r="CS167" s="68"/>
      <c r="CT167" s="9" t="str">
        <f t="shared" si="23"/>
        <v>Não atinge</v>
      </c>
      <c r="CU167" s="69"/>
      <c r="CV167" s="9" t="str">
        <f t="shared" si="24"/>
        <v>Atinge</v>
      </c>
      <c r="CW167" s="115"/>
      <c r="CX167" s="70"/>
      <c r="CY167" s="70"/>
      <c r="CZ167" s="35">
        <f t="shared" si="25"/>
        <v>0</v>
      </c>
      <c r="DA167" s="58"/>
      <c r="DB167" s="68"/>
      <c r="DC167" s="10" t="e">
        <f>IF(AND(#REF!&lt;=64,#REF!&gt;=60),IF(#REF!="M",IF(DB167&gt;=14,"Atinge","Não atinge"),IF(#REF!="F",IF(DB167&gt;=12,"Atinge","Não atinge"),"erro")),IF(AND(#REF!&lt;=69,#REF!&gt;=65),IF(#REF!="M",IF(DB167&gt;=12,"Atinge","Não atinge"),IF(#REF!="F",IF(DB167&gt;=11,"Atinge","Não atinge"),"erro")),IF(AND(#REF!&lt;=74,#REF!&gt;=70),IF(#REF!="M",IF(DB167&gt;=12,"Atinge","Não atinge"),IF(#REF!="F",IF(DB167&gt;=10,"Atinge","Não atinge"),"erro")),IF(AND(#REF!&lt;=79,#REF!&gt;=75),IF(#REF!="M",IF(DB167&gt;=11,"Atinge","Não atinge"),IF(#REF!="F",IF(DB167&gt;=10,"Atinge","Não atinge"),"erro")),IF(AND(#REF!&lt;=84,#REF!&gt;=80),IF(#REF!="M",IF(DB167&gt;=10,"Atinge","Não atinge"),IF(#REF!="F",IF(DB167&gt;=9,"Atinge","Não atinge"),"erro")),IF(AND(#REF!&lt;=89,#REF!&gt;=85),IF(#REF!="M",IF(DB167&gt;=8,"Atinge","Não atinge"),IF(#REF!="F",IF(DB167&gt;=8,"Atinge","Não atinge"),"erro")),IF(#REF!&gt;=90,IF(#REF!="M",IF(DB167&gt;=7,"Atinge","Não atinge"),IF(#REF!="F",IF(DB167&gt;=4,"Atinge","Não atinge"),"erro")),IF(AND(#REF!&lt;70,#REF!&gt;64),IF(#REF!="M",IF(DB167&lt;14,"Atinge","Não atinge"),IF(#REF!="F",IF(DB167&lt;12,"Atinge","Não atinge"),"erro")),""))))))))</f>
        <v>#REF!</v>
      </c>
      <c r="DD167" s="68"/>
      <c r="DE167" s="10" t="e">
        <f>IF(AND(#REF!&lt;=69,#REF!&gt;=60),IF(#REF!="M",IF(DD167&lt;=8,"Atinge","Não atinge"),IF(#REF!="F",IF(DD167&lt;=8,"Atinge","Não atinge"),"erro")),IF(AND(#REF!&lt;=79,#REF!&gt;=70),IF(#REF!="M",IF(DD167&lt;=9,"Atinge","Não atinge"),IF(#REF!="F",IF(DD167&lt;=9,"Atinge","Não atinge"),"erro")),IF(#REF!&gt;=80,IF(#REF!="M",IF(DD167&lt;=10,"Atinge","Não atinge"),IF(#REF!="F",IF(DD167&lt;=11,"Atinge","Não atinge"),"erro")),"")))</f>
        <v>#REF!</v>
      </c>
      <c r="DF167" s="68"/>
      <c r="DG167" s="68"/>
      <c r="DH167" s="68"/>
      <c r="DI167" s="68"/>
      <c r="DJ167" s="68"/>
      <c r="DK167" s="68"/>
      <c r="DL167" s="68"/>
      <c r="DM167" s="9">
        <f t="shared" si="26"/>
        <v>0</v>
      </c>
      <c r="DN167" s="9" t="str">
        <f t="shared" si="29"/>
        <v>Não Atinge</v>
      </c>
      <c r="DO167" s="68"/>
      <c r="DP167" s="9" t="str">
        <f t="shared" si="27"/>
        <v>Não atinge</v>
      </c>
      <c r="DQ167" s="69"/>
      <c r="DR167" s="9" t="str">
        <f t="shared" si="28"/>
        <v>Atinge</v>
      </c>
      <c r="DS167" s="115"/>
      <c r="DT167" s="58"/>
      <c r="DU167" s="59"/>
      <c r="DV167" s="59"/>
      <c r="DW167" s="67"/>
      <c r="DX167" s="67"/>
      <c r="DY167" s="59"/>
      <c r="DZ167" s="67"/>
      <c r="EA167" s="59"/>
      <c r="EB167" s="59"/>
      <c r="EC167" s="59"/>
      <c r="ED167" s="59"/>
      <c r="EE167" s="59"/>
      <c r="EF167" s="67"/>
    </row>
    <row r="168" spans="1:136" s="5" customFormat="1" ht="24.95" customHeight="1">
      <c r="A168" s="9">
        <v>165</v>
      </c>
      <c r="B168" s="73" t="str">
        <f>'DADOS PESSOAIS'!B168</f>
        <v>(código)</v>
      </c>
      <c r="C168" s="58"/>
      <c r="D168" s="65"/>
      <c r="E168" s="65"/>
      <c r="F168" s="64"/>
      <c r="G168" s="59"/>
      <c r="H168" s="59"/>
      <c r="I168" s="67"/>
      <c r="J168" s="67"/>
      <c r="K168" s="59"/>
      <c r="L168" s="67"/>
      <c r="M168" s="59"/>
      <c r="N168" s="59"/>
      <c r="O168" s="59"/>
      <c r="P168" s="59"/>
      <c r="Q168" s="59"/>
      <c r="R168" s="67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67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9">
        <f t="shared" si="21"/>
        <v>0</v>
      </c>
      <c r="CG168" s="68"/>
      <c r="CH168" s="10" t="e">
        <f>IF(AND(#REF!&lt;=64,#REF!&gt;=60),IF(#REF!="M",IF(CG168&gt;=14,"Atinge","Não atinge"),IF(#REF!="F",IF(CG168&gt;=12,"Atinge","Não atinge"),"erro")),IF(AND(#REF!&lt;=69,#REF!&gt;=65),IF(#REF!="M",IF(CG168&gt;=12,"Atinge","Não atinge"),IF(#REF!="F",IF(CG168&gt;=11,"Atinge","Não atinge"),"erro")),IF(AND(#REF!&lt;=74,#REF!&gt;=70),IF(#REF!="M",IF(CG168&gt;=12,"Atinge","Não atinge"),IF(#REF!="F",IF(CG168&gt;=10,"Atinge","Não atinge"),"erro")),IF(AND(#REF!&lt;=79,#REF!&gt;=75),IF(#REF!="M",IF(CG168&gt;=11,"Atinge","Não atinge"),IF(#REF!="F",IF(CG168&gt;=10,"Atinge","Não atinge"),"erro")),IF(AND(#REF!&lt;=84,#REF!&gt;=80),IF(#REF!="M",IF(CG168&gt;=10,"Atinge","Não atinge"),IF(#REF!="F",IF(CG168&gt;=9,"Atinge","Não atinge"),"erro")),IF(AND(#REF!&lt;=89,#REF!&gt;=85),IF(#REF!="M",IF(CG168&gt;=8,"Atinge","Não atinge"),IF(#REF!="F",IF(CG168&gt;=8,"Atinge","Não atinge"),"erro")),IF(#REF!&gt;=90,IF(#REF!="M",IF(CG168&gt;=7,"Atinge","Não atinge"),IF(#REF!="F",IF(CG168&gt;=4,"Atinge","Não atinge"),"erro")),IF(AND(#REF!&lt;70,#REF!&gt;64),IF(#REF!="M",IF(CG168&lt;14,"Atinge","Não atinge"),IF(#REF!="F",IF(CG168&lt;12,"Atinge","Não atinge"),"erro")),""))))))))</f>
        <v>#REF!</v>
      </c>
      <c r="CI168" s="68"/>
      <c r="CJ168" s="10" t="e">
        <f>IF(AND(#REF!&lt;=69,#REF!&gt;=60),IF(#REF!="M",IF(CI168&lt;=8,"Atinge","Não atinge"),IF(#REF!="F",IF(CI168&lt;=8,"Atinge","Não atinge"),"erro")),IF(AND(#REF!&lt;=79,#REF!&gt;=70),IF(#REF!="M",IF(CI168&lt;=9,"Atinge","Não atinge"),IF(#REF!="F",IF(CI168&lt;=9,"Atinge","Não atinge"),"erro")),IF(#REF!&gt;=80,IF(#REF!="M",IF(CI168&lt;=10,"Atinge","Não atinge"),IF(#REF!="F",IF(CI168&lt;=11,"Atinge","Não atinge"),"erro")),"")))</f>
        <v>#REF!</v>
      </c>
      <c r="CK168" s="68"/>
      <c r="CL168" s="68"/>
      <c r="CM168" s="68"/>
      <c r="CN168" s="68"/>
      <c r="CO168" s="68"/>
      <c r="CP168" s="68"/>
      <c r="CQ168" s="68"/>
      <c r="CR168" s="9">
        <f t="shared" si="22"/>
        <v>0</v>
      </c>
      <c r="CS168" s="68"/>
      <c r="CT168" s="9" t="str">
        <f t="shared" si="23"/>
        <v>Não atinge</v>
      </c>
      <c r="CU168" s="69"/>
      <c r="CV168" s="9" t="str">
        <f t="shared" si="24"/>
        <v>Atinge</v>
      </c>
      <c r="CW168" s="115"/>
      <c r="CX168" s="70"/>
      <c r="CY168" s="70"/>
      <c r="CZ168" s="35">
        <f t="shared" si="25"/>
        <v>0</v>
      </c>
      <c r="DA168" s="58"/>
      <c r="DB168" s="68"/>
      <c r="DC168" s="10" t="e">
        <f>IF(AND(#REF!&lt;=64,#REF!&gt;=60),IF(#REF!="M",IF(DB168&gt;=14,"Atinge","Não atinge"),IF(#REF!="F",IF(DB168&gt;=12,"Atinge","Não atinge"),"erro")),IF(AND(#REF!&lt;=69,#REF!&gt;=65),IF(#REF!="M",IF(DB168&gt;=12,"Atinge","Não atinge"),IF(#REF!="F",IF(DB168&gt;=11,"Atinge","Não atinge"),"erro")),IF(AND(#REF!&lt;=74,#REF!&gt;=70),IF(#REF!="M",IF(DB168&gt;=12,"Atinge","Não atinge"),IF(#REF!="F",IF(DB168&gt;=10,"Atinge","Não atinge"),"erro")),IF(AND(#REF!&lt;=79,#REF!&gt;=75),IF(#REF!="M",IF(DB168&gt;=11,"Atinge","Não atinge"),IF(#REF!="F",IF(DB168&gt;=10,"Atinge","Não atinge"),"erro")),IF(AND(#REF!&lt;=84,#REF!&gt;=80),IF(#REF!="M",IF(DB168&gt;=10,"Atinge","Não atinge"),IF(#REF!="F",IF(DB168&gt;=9,"Atinge","Não atinge"),"erro")),IF(AND(#REF!&lt;=89,#REF!&gt;=85),IF(#REF!="M",IF(DB168&gt;=8,"Atinge","Não atinge"),IF(#REF!="F",IF(DB168&gt;=8,"Atinge","Não atinge"),"erro")),IF(#REF!&gt;=90,IF(#REF!="M",IF(DB168&gt;=7,"Atinge","Não atinge"),IF(#REF!="F",IF(DB168&gt;=4,"Atinge","Não atinge"),"erro")),IF(AND(#REF!&lt;70,#REF!&gt;64),IF(#REF!="M",IF(DB168&lt;14,"Atinge","Não atinge"),IF(#REF!="F",IF(DB168&lt;12,"Atinge","Não atinge"),"erro")),""))))))))</f>
        <v>#REF!</v>
      </c>
      <c r="DD168" s="68"/>
      <c r="DE168" s="10" t="e">
        <f>IF(AND(#REF!&lt;=69,#REF!&gt;=60),IF(#REF!="M",IF(DD168&lt;=8,"Atinge","Não atinge"),IF(#REF!="F",IF(DD168&lt;=8,"Atinge","Não atinge"),"erro")),IF(AND(#REF!&lt;=79,#REF!&gt;=70),IF(#REF!="M",IF(DD168&lt;=9,"Atinge","Não atinge"),IF(#REF!="F",IF(DD168&lt;=9,"Atinge","Não atinge"),"erro")),IF(#REF!&gt;=80,IF(#REF!="M",IF(DD168&lt;=10,"Atinge","Não atinge"),IF(#REF!="F",IF(DD168&lt;=11,"Atinge","Não atinge"),"erro")),"")))</f>
        <v>#REF!</v>
      </c>
      <c r="DF168" s="68"/>
      <c r="DG168" s="68"/>
      <c r="DH168" s="68"/>
      <c r="DI168" s="68"/>
      <c r="DJ168" s="68"/>
      <c r="DK168" s="68"/>
      <c r="DL168" s="68"/>
      <c r="DM168" s="9">
        <f t="shared" si="26"/>
        <v>0</v>
      </c>
      <c r="DN168" s="9" t="str">
        <f t="shared" si="29"/>
        <v>Não Atinge</v>
      </c>
      <c r="DO168" s="68"/>
      <c r="DP168" s="9" t="str">
        <f t="shared" si="27"/>
        <v>Não atinge</v>
      </c>
      <c r="DQ168" s="69"/>
      <c r="DR168" s="9" t="str">
        <f t="shared" si="28"/>
        <v>Atinge</v>
      </c>
      <c r="DS168" s="115"/>
      <c r="DT168" s="58"/>
      <c r="DU168" s="59"/>
      <c r="DV168" s="59"/>
      <c r="DW168" s="67"/>
      <c r="DX168" s="67"/>
      <c r="DY168" s="59"/>
      <c r="DZ168" s="67"/>
      <c r="EA168" s="59"/>
      <c r="EB168" s="59"/>
      <c r="EC168" s="59"/>
      <c r="ED168" s="59"/>
      <c r="EE168" s="59"/>
      <c r="EF168" s="67"/>
    </row>
    <row r="169" spans="1:136" s="5" customFormat="1" ht="24.95" customHeight="1">
      <c r="A169" s="9">
        <v>166</v>
      </c>
      <c r="B169" s="73" t="str">
        <f>'DADOS PESSOAIS'!B169</f>
        <v>(código)</v>
      </c>
      <c r="C169" s="58"/>
      <c r="D169" s="65"/>
      <c r="E169" s="65"/>
      <c r="F169" s="64"/>
      <c r="G169" s="59"/>
      <c r="H169" s="59"/>
      <c r="I169" s="67"/>
      <c r="J169" s="67"/>
      <c r="K169" s="59"/>
      <c r="L169" s="67"/>
      <c r="M169" s="59"/>
      <c r="N169" s="59"/>
      <c r="O169" s="59"/>
      <c r="P169" s="59"/>
      <c r="Q169" s="59"/>
      <c r="R169" s="67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67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9">
        <f t="shared" si="21"/>
        <v>0</v>
      </c>
      <c r="CG169" s="68"/>
      <c r="CH169" s="10" t="e">
        <f>IF(AND(#REF!&lt;=64,#REF!&gt;=60),IF(#REF!="M",IF(CG169&gt;=14,"Atinge","Não atinge"),IF(#REF!="F",IF(CG169&gt;=12,"Atinge","Não atinge"),"erro")),IF(AND(#REF!&lt;=69,#REF!&gt;=65),IF(#REF!="M",IF(CG169&gt;=12,"Atinge","Não atinge"),IF(#REF!="F",IF(CG169&gt;=11,"Atinge","Não atinge"),"erro")),IF(AND(#REF!&lt;=74,#REF!&gt;=70),IF(#REF!="M",IF(CG169&gt;=12,"Atinge","Não atinge"),IF(#REF!="F",IF(CG169&gt;=10,"Atinge","Não atinge"),"erro")),IF(AND(#REF!&lt;=79,#REF!&gt;=75),IF(#REF!="M",IF(CG169&gt;=11,"Atinge","Não atinge"),IF(#REF!="F",IF(CG169&gt;=10,"Atinge","Não atinge"),"erro")),IF(AND(#REF!&lt;=84,#REF!&gt;=80),IF(#REF!="M",IF(CG169&gt;=10,"Atinge","Não atinge"),IF(#REF!="F",IF(CG169&gt;=9,"Atinge","Não atinge"),"erro")),IF(AND(#REF!&lt;=89,#REF!&gt;=85),IF(#REF!="M",IF(CG169&gt;=8,"Atinge","Não atinge"),IF(#REF!="F",IF(CG169&gt;=8,"Atinge","Não atinge"),"erro")),IF(#REF!&gt;=90,IF(#REF!="M",IF(CG169&gt;=7,"Atinge","Não atinge"),IF(#REF!="F",IF(CG169&gt;=4,"Atinge","Não atinge"),"erro")),IF(AND(#REF!&lt;70,#REF!&gt;64),IF(#REF!="M",IF(CG169&lt;14,"Atinge","Não atinge"),IF(#REF!="F",IF(CG169&lt;12,"Atinge","Não atinge"),"erro")),""))))))))</f>
        <v>#REF!</v>
      </c>
      <c r="CI169" s="68"/>
      <c r="CJ169" s="10" t="e">
        <f>IF(AND(#REF!&lt;=69,#REF!&gt;=60),IF(#REF!="M",IF(CI169&lt;=8,"Atinge","Não atinge"),IF(#REF!="F",IF(CI169&lt;=8,"Atinge","Não atinge"),"erro")),IF(AND(#REF!&lt;=79,#REF!&gt;=70),IF(#REF!="M",IF(CI169&lt;=9,"Atinge","Não atinge"),IF(#REF!="F",IF(CI169&lt;=9,"Atinge","Não atinge"),"erro")),IF(#REF!&gt;=80,IF(#REF!="M",IF(CI169&lt;=10,"Atinge","Não atinge"),IF(#REF!="F",IF(CI169&lt;=11,"Atinge","Não atinge"),"erro")),"")))</f>
        <v>#REF!</v>
      </c>
      <c r="CK169" s="68"/>
      <c r="CL169" s="68"/>
      <c r="CM169" s="68"/>
      <c r="CN169" s="68"/>
      <c r="CO169" s="68"/>
      <c r="CP169" s="68"/>
      <c r="CQ169" s="68"/>
      <c r="CR169" s="9">
        <f t="shared" si="22"/>
        <v>0</v>
      </c>
      <c r="CS169" s="68"/>
      <c r="CT169" s="9" t="str">
        <f t="shared" si="23"/>
        <v>Não atinge</v>
      </c>
      <c r="CU169" s="69"/>
      <c r="CV169" s="9" t="str">
        <f t="shared" si="24"/>
        <v>Atinge</v>
      </c>
      <c r="CW169" s="115"/>
      <c r="CX169" s="70"/>
      <c r="CY169" s="70"/>
      <c r="CZ169" s="35">
        <f t="shared" si="25"/>
        <v>0</v>
      </c>
      <c r="DA169" s="58"/>
      <c r="DB169" s="68"/>
      <c r="DC169" s="10" t="e">
        <f>IF(AND(#REF!&lt;=64,#REF!&gt;=60),IF(#REF!="M",IF(DB169&gt;=14,"Atinge","Não atinge"),IF(#REF!="F",IF(DB169&gt;=12,"Atinge","Não atinge"),"erro")),IF(AND(#REF!&lt;=69,#REF!&gt;=65),IF(#REF!="M",IF(DB169&gt;=12,"Atinge","Não atinge"),IF(#REF!="F",IF(DB169&gt;=11,"Atinge","Não atinge"),"erro")),IF(AND(#REF!&lt;=74,#REF!&gt;=70),IF(#REF!="M",IF(DB169&gt;=12,"Atinge","Não atinge"),IF(#REF!="F",IF(DB169&gt;=10,"Atinge","Não atinge"),"erro")),IF(AND(#REF!&lt;=79,#REF!&gt;=75),IF(#REF!="M",IF(DB169&gt;=11,"Atinge","Não atinge"),IF(#REF!="F",IF(DB169&gt;=10,"Atinge","Não atinge"),"erro")),IF(AND(#REF!&lt;=84,#REF!&gt;=80),IF(#REF!="M",IF(DB169&gt;=10,"Atinge","Não atinge"),IF(#REF!="F",IF(DB169&gt;=9,"Atinge","Não atinge"),"erro")),IF(AND(#REF!&lt;=89,#REF!&gt;=85),IF(#REF!="M",IF(DB169&gt;=8,"Atinge","Não atinge"),IF(#REF!="F",IF(DB169&gt;=8,"Atinge","Não atinge"),"erro")),IF(#REF!&gt;=90,IF(#REF!="M",IF(DB169&gt;=7,"Atinge","Não atinge"),IF(#REF!="F",IF(DB169&gt;=4,"Atinge","Não atinge"),"erro")),IF(AND(#REF!&lt;70,#REF!&gt;64),IF(#REF!="M",IF(DB169&lt;14,"Atinge","Não atinge"),IF(#REF!="F",IF(DB169&lt;12,"Atinge","Não atinge"),"erro")),""))))))))</f>
        <v>#REF!</v>
      </c>
      <c r="DD169" s="68"/>
      <c r="DE169" s="10" t="e">
        <f>IF(AND(#REF!&lt;=69,#REF!&gt;=60),IF(#REF!="M",IF(DD169&lt;=8,"Atinge","Não atinge"),IF(#REF!="F",IF(DD169&lt;=8,"Atinge","Não atinge"),"erro")),IF(AND(#REF!&lt;=79,#REF!&gt;=70),IF(#REF!="M",IF(DD169&lt;=9,"Atinge","Não atinge"),IF(#REF!="F",IF(DD169&lt;=9,"Atinge","Não atinge"),"erro")),IF(#REF!&gt;=80,IF(#REF!="M",IF(DD169&lt;=10,"Atinge","Não atinge"),IF(#REF!="F",IF(DD169&lt;=11,"Atinge","Não atinge"),"erro")),"")))</f>
        <v>#REF!</v>
      </c>
      <c r="DF169" s="68"/>
      <c r="DG169" s="68"/>
      <c r="DH169" s="68"/>
      <c r="DI169" s="68"/>
      <c r="DJ169" s="68"/>
      <c r="DK169" s="68"/>
      <c r="DL169" s="68"/>
      <c r="DM169" s="9">
        <f t="shared" si="26"/>
        <v>0</v>
      </c>
      <c r="DN169" s="9" t="str">
        <f t="shared" si="29"/>
        <v>Não Atinge</v>
      </c>
      <c r="DO169" s="68"/>
      <c r="DP169" s="9" t="str">
        <f t="shared" si="27"/>
        <v>Não atinge</v>
      </c>
      <c r="DQ169" s="69"/>
      <c r="DR169" s="9" t="str">
        <f t="shared" si="28"/>
        <v>Atinge</v>
      </c>
      <c r="DS169" s="115"/>
      <c r="DT169" s="58"/>
      <c r="DU169" s="59"/>
      <c r="DV169" s="59"/>
      <c r="DW169" s="67"/>
      <c r="DX169" s="67"/>
      <c r="DY169" s="59"/>
      <c r="DZ169" s="67"/>
      <c r="EA169" s="59"/>
      <c r="EB169" s="59"/>
      <c r="EC169" s="59"/>
      <c r="ED169" s="59"/>
      <c r="EE169" s="59"/>
      <c r="EF169" s="67"/>
    </row>
    <row r="170" spans="1:136" s="5" customFormat="1" ht="24.95" customHeight="1">
      <c r="A170" s="9">
        <v>167</v>
      </c>
      <c r="B170" s="73" t="str">
        <f>'DADOS PESSOAIS'!B170</f>
        <v>(código)</v>
      </c>
      <c r="C170" s="58"/>
      <c r="D170" s="65"/>
      <c r="E170" s="65"/>
      <c r="F170" s="64"/>
      <c r="G170" s="59"/>
      <c r="H170" s="59"/>
      <c r="I170" s="67"/>
      <c r="J170" s="67"/>
      <c r="K170" s="59"/>
      <c r="L170" s="67"/>
      <c r="M170" s="59"/>
      <c r="N170" s="59"/>
      <c r="O170" s="59"/>
      <c r="P170" s="59"/>
      <c r="Q170" s="59"/>
      <c r="R170" s="67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67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9">
        <f t="shared" si="21"/>
        <v>0</v>
      </c>
      <c r="CG170" s="68"/>
      <c r="CH170" s="10" t="e">
        <f>IF(AND(#REF!&lt;=64,#REF!&gt;=60),IF(#REF!="M",IF(CG170&gt;=14,"Atinge","Não atinge"),IF(#REF!="F",IF(CG170&gt;=12,"Atinge","Não atinge"),"erro")),IF(AND(#REF!&lt;=69,#REF!&gt;=65),IF(#REF!="M",IF(CG170&gt;=12,"Atinge","Não atinge"),IF(#REF!="F",IF(CG170&gt;=11,"Atinge","Não atinge"),"erro")),IF(AND(#REF!&lt;=74,#REF!&gt;=70),IF(#REF!="M",IF(CG170&gt;=12,"Atinge","Não atinge"),IF(#REF!="F",IF(CG170&gt;=10,"Atinge","Não atinge"),"erro")),IF(AND(#REF!&lt;=79,#REF!&gt;=75),IF(#REF!="M",IF(CG170&gt;=11,"Atinge","Não atinge"),IF(#REF!="F",IF(CG170&gt;=10,"Atinge","Não atinge"),"erro")),IF(AND(#REF!&lt;=84,#REF!&gt;=80),IF(#REF!="M",IF(CG170&gt;=10,"Atinge","Não atinge"),IF(#REF!="F",IF(CG170&gt;=9,"Atinge","Não atinge"),"erro")),IF(AND(#REF!&lt;=89,#REF!&gt;=85),IF(#REF!="M",IF(CG170&gt;=8,"Atinge","Não atinge"),IF(#REF!="F",IF(CG170&gt;=8,"Atinge","Não atinge"),"erro")),IF(#REF!&gt;=90,IF(#REF!="M",IF(CG170&gt;=7,"Atinge","Não atinge"),IF(#REF!="F",IF(CG170&gt;=4,"Atinge","Não atinge"),"erro")),IF(AND(#REF!&lt;70,#REF!&gt;64),IF(#REF!="M",IF(CG170&lt;14,"Atinge","Não atinge"),IF(#REF!="F",IF(CG170&lt;12,"Atinge","Não atinge"),"erro")),""))))))))</f>
        <v>#REF!</v>
      </c>
      <c r="CI170" s="68"/>
      <c r="CJ170" s="10" t="e">
        <f>IF(AND(#REF!&lt;=69,#REF!&gt;=60),IF(#REF!="M",IF(CI170&lt;=8,"Atinge","Não atinge"),IF(#REF!="F",IF(CI170&lt;=8,"Atinge","Não atinge"),"erro")),IF(AND(#REF!&lt;=79,#REF!&gt;=70),IF(#REF!="M",IF(CI170&lt;=9,"Atinge","Não atinge"),IF(#REF!="F",IF(CI170&lt;=9,"Atinge","Não atinge"),"erro")),IF(#REF!&gt;=80,IF(#REF!="M",IF(CI170&lt;=10,"Atinge","Não atinge"),IF(#REF!="F",IF(CI170&lt;=11,"Atinge","Não atinge"),"erro")),"")))</f>
        <v>#REF!</v>
      </c>
      <c r="CK170" s="68"/>
      <c r="CL170" s="68"/>
      <c r="CM170" s="68"/>
      <c r="CN170" s="68"/>
      <c r="CO170" s="68"/>
      <c r="CP170" s="68"/>
      <c r="CQ170" s="68"/>
      <c r="CR170" s="9">
        <f t="shared" si="22"/>
        <v>0</v>
      </c>
      <c r="CS170" s="68"/>
      <c r="CT170" s="9" t="str">
        <f t="shared" si="23"/>
        <v>Não atinge</v>
      </c>
      <c r="CU170" s="69"/>
      <c r="CV170" s="9" t="str">
        <f t="shared" si="24"/>
        <v>Atinge</v>
      </c>
      <c r="CW170" s="115"/>
      <c r="CX170" s="70"/>
      <c r="CY170" s="70"/>
      <c r="CZ170" s="35">
        <f t="shared" si="25"/>
        <v>0</v>
      </c>
      <c r="DA170" s="58"/>
      <c r="DB170" s="68"/>
      <c r="DC170" s="10" t="e">
        <f>IF(AND(#REF!&lt;=64,#REF!&gt;=60),IF(#REF!="M",IF(DB170&gt;=14,"Atinge","Não atinge"),IF(#REF!="F",IF(DB170&gt;=12,"Atinge","Não atinge"),"erro")),IF(AND(#REF!&lt;=69,#REF!&gt;=65),IF(#REF!="M",IF(DB170&gt;=12,"Atinge","Não atinge"),IF(#REF!="F",IF(DB170&gt;=11,"Atinge","Não atinge"),"erro")),IF(AND(#REF!&lt;=74,#REF!&gt;=70),IF(#REF!="M",IF(DB170&gt;=12,"Atinge","Não atinge"),IF(#REF!="F",IF(DB170&gt;=10,"Atinge","Não atinge"),"erro")),IF(AND(#REF!&lt;=79,#REF!&gt;=75),IF(#REF!="M",IF(DB170&gt;=11,"Atinge","Não atinge"),IF(#REF!="F",IF(DB170&gt;=10,"Atinge","Não atinge"),"erro")),IF(AND(#REF!&lt;=84,#REF!&gt;=80),IF(#REF!="M",IF(DB170&gt;=10,"Atinge","Não atinge"),IF(#REF!="F",IF(DB170&gt;=9,"Atinge","Não atinge"),"erro")),IF(AND(#REF!&lt;=89,#REF!&gt;=85),IF(#REF!="M",IF(DB170&gt;=8,"Atinge","Não atinge"),IF(#REF!="F",IF(DB170&gt;=8,"Atinge","Não atinge"),"erro")),IF(#REF!&gt;=90,IF(#REF!="M",IF(DB170&gt;=7,"Atinge","Não atinge"),IF(#REF!="F",IF(DB170&gt;=4,"Atinge","Não atinge"),"erro")),IF(AND(#REF!&lt;70,#REF!&gt;64),IF(#REF!="M",IF(DB170&lt;14,"Atinge","Não atinge"),IF(#REF!="F",IF(DB170&lt;12,"Atinge","Não atinge"),"erro")),""))))))))</f>
        <v>#REF!</v>
      </c>
      <c r="DD170" s="68"/>
      <c r="DE170" s="10" t="e">
        <f>IF(AND(#REF!&lt;=69,#REF!&gt;=60),IF(#REF!="M",IF(DD170&lt;=8,"Atinge","Não atinge"),IF(#REF!="F",IF(DD170&lt;=8,"Atinge","Não atinge"),"erro")),IF(AND(#REF!&lt;=79,#REF!&gt;=70),IF(#REF!="M",IF(DD170&lt;=9,"Atinge","Não atinge"),IF(#REF!="F",IF(DD170&lt;=9,"Atinge","Não atinge"),"erro")),IF(#REF!&gt;=80,IF(#REF!="M",IF(DD170&lt;=10,"Atinge","Não atinge"),IF(#REF!="F",IF(DD170&lt;=11,"Atinge","Não atinge"),"erro")),"")))</f>
        <v>#REF!</v>
      </c>
      <c r="DF170" s="68"/>
      <c r="DG170" s="68"/>
      <c r="DH170" s="68"/>
      <c r="DI170" s="68"/>
      <c r="DJ170" s="68"/>
      <c r="DK170" s="68"/>
      <c r="DL170" s="68"/>
      <c r="DM170" s="9">
        <f t="shared" si="26"/>
        <v>0</v>
      </c>
      <c r="DN170" s="9" t="str">
        <f t="shared" si="29"/>
        <v>Não Atinge</v>
      </c>
      <c r="DO170" s="68"/>
      <c r="DP170" s="9" t="str">
        <f t="shared" si="27"/>
        <v>Não atinge</v>
      </c>
      <c r="DQ170" s="69"/>
      <c r="DR170" s="9" t="str">
        <f t="shared" si="28"/>
        <v>Atinge</v>
      </c>
      <c r="DS170" s="115"/>
      <c r="DT170" s="58"/>
      <c r="DU170" s="59"/>
      <c r="DV170" s="59"/>
      <c r="DW170" s="67"/>
      <c r="DX170" s="67"/>
      <c r="DY170" s="59"/>
      <c r="DZ170" s="67"/>
      <c r="EA170" s="59"/>
      <c r="EB170" s="59"/>
      <c r="EC170" s="59"/>
      <c r="ED170" s="59"/>
      <c r="EE170" s="59"/>
      <c r="EF170" s="67"/>
    </row>
    <row r="171" spans="1:136" s="5" customFormat="1" ht="24.95" customHeight="1">
      <c r="A171" s="9">
        <v>168</v>
      </c>
      <c r="B171" s="73" t="str">
        <f>'DADOS PESSOAIS'!B171</f>
        <v>(código)</v>
      </c>
      <c r="C171" s="58"/>
      <c r="D171" s="65"/>
      <c r="E171" s="65"/>
      <c r="F171" s="64"/>
      <c r="G171" s="59"/>
      <c r="H171" s="59"/>
      <c r="I171" s="67"/>
      <c r="J171" s="67"/>
      <c r="K171" s="59"/>
      <c r="L171" s="67"/>
      <c r="M171" s="59"/>
      <c r="N171" s="59"/>
      <c r="O171" s="59"/>
      <c r="P171" s="59"/>
      <c r="Q171" s="59"/>
      <c r="R171" s="67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67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9">
        <f t="shared" si="21"/>
        <v>0</v>
      </c>
      <c r="CG171" s="68"/>
      <c r="CH171" s="10" t="e">
        <f>IF(AND(#REF!&lt;=64,#REF!&gt;=60),IF(#REF!="M",IF(CG171&gt;=14,"Atinge","Não atinge"),IF(#REF!="F",IF(CG171&gt;=12,"Atinge","Não atinge"),"erro")),IF(AND(#REF!&lt;=69,#REF!&gt;=65),IF(#REF!="M",IF(CG171&gt;=12,"Atinge","Não atinge"),IF(#REF!="F",IF(CG171&gt;=11,"Atinge","Não atinge"),"erro")),IF(AND(#REF!&lt;=74,#REF!&gt;=70),IF(#REF!="M",IF(CG171&gt;=12,"Atinge","Não atinge"),IF(#REF!="F",IF(CG171&gt;=10,"Atinge","Não atinge"),"erro")),IF(AND(#REF!&lt;=79,#REF!&gt;=75),IF(#REF!="M",IF(CG171&gt;=11,"Atinge","Não atinge"),IF(#REF!="F",IF(CG171&gt;=10,"Atinge","Não atinge"),"erro")),IF(AND(#REF!&lt;=84,#REF!&gt;=80),IF(#REF!="M",IF(CG171&gt;=10,"Atinge","Não atinge"),IF(#REF!="F",IF(CG171&gt;=9,"Atinge","Não atinge"),"erro")),IF(AND(#REF!&lt;=89,#REF!&gt;=85),IF(#REF!="M",IF(CG171&gt;=8,"Atinge","Não atinge"),IF(#REF!="F",IF(CG171&gt;=8,"Atinge","Não atinge"),"erro")),IF(#REF!&gt;=90,IF(#REF!="M",IF(CG171&gt;=7,"Atinge","Não atinge"),IF(#REF!="F",IF(CG171&gt;=4,"Atinge","Não atinge"),"erro")),IF(AND(#REF!&lt;70,#REF!&gt;64),IF(#REF!="M",IF(CG171&lt;14,"Atinge","Não atinge"),IF(#REF!="F",IF(CG171&lt;12,"Atinge","Não atinge"),"erro")),""))))))))</f>
        <v>#REF!</v>
      </c>
      <c r="CI171" s="68"/>
      <c r="CJ171" s="10" t="e">
        <f>IF(AND(#REF!&lt;=69,#REF!&gt;=60),IF(#REF!="M",IF(CI171&lt;=8,"Atinge","Não atinge"),IF(#REF!="F",IF(CI171&lt;=8,"Atinge","Não atinge"),"erro")),IF(AND(#REF!&lt;=79,#REF!&gt;=70),IF(#REF!="M",IF(CI171&lt;=9,"Atinge","Não atinge"),IF(#REF!="F",IF(CI171&lt;=9,"Atinge","Não atinge"),"erro")),IF(#REF!&gt;=80,IF(#REF!="M",IF(CI171&lt;=10,"Atinge","Não atinge"),IF(#REF!="F",IF(CI171&lt;=11,"Atinge","Não atinge"),"erro")),"")))</f>
        <v>#REF!</v>
      </c>
      <c r="CK171" s="68"/>
      <c r="CL171" s="68"/>
      <c r="CM171" s="68"/>
      <c r="CN171" s="68"/>
      <c r="CO171" s="68"/>
      <c r="CP171" s="68"/>
      <c r="CQ171" s="68"/>
      <c r="CR171" s="9">
        <f t="shared" si="22"/>
        <v>0</v>
      </c>
      <c r="CS171" s="68"/>
      <c r="CT171" s="9" t="str">
        <f t="shared" si="23"/>
        <v>Não atinge</v>
      </c>
      <c r="CU171" s="69"/>
      <c r="CV171" s="9" t="str">
        <f t="shared" si="24"/>
        <v>Atinge</v>
      </c>
      <c r="CW171" s="115"/>
      <c r="CX171" s="70"/>
      <c r="CY171" s="70"/>
      <c r="CZ171" s="35">
        <f t="shared" si="25"/>
        <v>0</v>
      </c>
      <c r="DA171" s="58"/>
      <c r="DB171" s="68"/>
      <c r="DC171" s="10" t="e">
        <f>IF(AND(#REF!&lt;=64,#REF!&gt;=60),IF(#REF!="M",IF(DB171&gt;=14,"Atinge","Não atinge"),IF(#REF!="F",IF(DB171&gt;=12,"Atinge","Não atinge"),"erro")),IF(AND(#REF!&lt;=69,#REF!&gt;=65),IF(#REF!="M",IF(DB171&gt;=12,"Atinge","Não atinge"),IF(#REF!="F",IF(DB171&gt;=11,"Atinge","Não atinge"),"erro")),IF(AND(#REF!&lt;=74,#REF!&gt;=70),IF(#REF!="M",IF(DB171&gt;=12,"Atinge","Não atinge"),IF(#REF!="F",IF(DB171&gt;=10,"Atinge","Não atinge"),"erro")),IF(AND(#REF!&lt;=79,#REF!&gt;=75),IF(#REF!="M",IF(DB171&gt;=11,"Atinge","Não atinge"),IF(#REF!="F",IF(DB171&gt;=10,"Atinge","Não atinge"),"erro")),IF(AND(#REF!&lt;=84,#REF!&gt;=80),IF(#REF!="M",IF(DB171&gt;=10,"Atinge","Não atinge"),IF(#REF!="F",IF(DB171&gt;=9,"Atinge","Não atinge"),"erro")),IF(AND(#REF!&lt;=89,#REF!&gt;=85),IF(#REF!="M",IF(DB171&gt;=8,"Atinge","Não atinge"),IF(#REF!="F",IF(DB171&gt;=8,"Atinge","Não atinge"),"erro")),IF(#REF!&gt;=90,IF(#REF!="M",IF(DB171&gt;=7,"Atinge","Não atinge"),IF(#REF!="F",IF(DB171&gt;=4,"Atinge","Não atinge"),"erro")),IF(AND(#REF!&lt;70,#REF!&gt;64),IF(#REF!="M",IF(DB171&lt;14,"Atinge","Não atinge"),IF(#REF!="F",IF(DB171&lt;12,"Atinge","Não atinge"),"erro")),""))))))))</f>
        <v>#REF!</v>
      </c>
      <c r="DD171" s="68"/>
      <c r="DE171" s="10" t="e">
        <f>IF(AND(#REF!&lt;=69,#REF!&gt;=60),IF(#REF!="M",IF(DD171&lt;=8,"Atinge","Não atinge"),IF(#REF!="F",IF(DD171&lt;=8,"Atinge","Não atinge"),"erro")),IF(AND(#REF!&lt;=79,#REF!&gt;=70),IF(#REF!="M",IF(DD171&lt;=9,"Atinge","Não atinge"),IF(#REF!="F",IF(DD171&lt;=9,"Atinge","Não atinge"),"erro")),IF(#REF!&gt;=80,IF(#REF!="M",IF(DD171&lt;=10,"Atinge","Não atinge"),IF(#REF!="F",IF(DD171&lt;=11,"Atinge","Não atinge"),"erro")),"")))</f>
        <v>#REF!</v>
      </c>
      <c r="DF171" s="68"/>
      <c r="DG171" s="68"/>
      <c r="DH171" s="68"/>
      <c r="DI171" s="68"/>
      <c r="DJ171" s="68"/>
      <c r="DK171" s="68"/>
      <c r="DL171" s="68"/>
      <c r="DM171" s="9">
        <f t="shared" si="26"/>
        <v>0</v>
      </c>
      <c r="DN171" s="9" t="str">
        <f t="shared" si="29"/>
        <v>Não Atinge</v>
      </c>
      <c r="DO171" s="68"/>
      <c r="DP171" s="9" t="str">
        <f t="shared" si="27"/>
        <v>Não atinge</v>
      </c>
      <c r="DQ171" s="69"/>
      <c r="DR171" s="9" t="str">
        <f t="shared" si="28"/>
        <v>Atinge</v>
      </c>
      <c r="DS171" s="115"/>
      <c r="DT171" s="58"/>
      <c r="DU171" s="59"/>
      <c r="DV171" s="59"/>
      <c r="DW171" s="67"/>
      <c r="DX171" s="67"/>
      <c r="DY171" s="59"/>
      <c r="DZ171" s="67"/>
      <c r="EA171" s="59"/>
      <c r="EB171" s="59"/>
      <c r="EC171" s="59"/>
      <c r="ED171" s="59"/>
      <c r="EE171" s="59"/>
      <c r="EF171" s="67"/>
    </row>
    <row r="172" spans="1:136" s="5" customFormat="1" ht="24.95" customHeight="1">
      <c r="A172" s="9">
        <v>169</v>
      </c>
      <c r="B172" s="73" t="str">
        <f>'DADOS PESSOAIS'!B172</f>
        <v>(código)</v>
      </c>
      <c r="C172" s="58"/>
      <c r="D172" s="65"/>
      <c r="E172" s="65"/>
      <c r="F172" s="64"/>
      <c r="G172" s="59"/>
      <c r="H172" s="59"/>
      <c r="I172" s="67"/>
      <c r="J172" s="67"/>
      <c r="K172" s="59"/>
      <c r="L172" s="67"/>
      <c r="M172" s="59"/>
      <c r="N172" s="59"/>
      <c r="O172" s="59"/>
      <c r="P172" s="59"/>
      <c r="Q172" s="59"/>
      <c r="R172" s="67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67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9">
        <f t="shared" si="21"/>
        <v>0</v>
      </c>
      <c r="CG172" s="68"/>
      <c r="CH172" s="10" t="e">
        <f>IF(AND(#REF!&lt;=64,#REF!&gt;=60),IF(#REF!="M",IF(CG172&gt;=14,"Atinge","Não atinge"),IF(#REF!="F",IF(CG172&gt;=12,"Atinge","Não atinge"),"erro")),IF(AND(#REF!&lt;=69,#REF!&gt;=65),IF(#REF!="M",IF(CG172&gt;=12,"Atinge","Não atinge"),IF(#REF!="F",IF(CG172&gt;=11,"Atinge","Não atinge"),"erro")),IF(AND(#REF!&lt;=74,#REF!&gt;=70),IF(#REF!="M",IF(CG172&gt;=12,"Atinge","Não atinge"),IF(#REF!="F",IF(CG172&gt;=10,"Atinge","Não atinge"),"erro")),IF(AND(#REF!&lt;=79,#REF!&gt;=75),IF(#REF!="M",IF(CG172&gt;=11,"Atinge","Não atinge"),IF(#REF!="F",IF(CG172&gt;=10,"Atinge","Não atinge"),"erro")),IF(AND(#REF!&lt;=84,#REF!&gt;=80),IF(#REF!="M",IF(CG172&gt;=10,"Atinge","Não atinge"),IF(#REF!="F",IF(CG172&gt;=9,"Atinge","Não atinge"),"erro")),IF(AND(#REF!&lt;=89,#REF!&gt;=85),IF(#REF!="M",IF(CG172&gt;=8,"Atinge","Não atinge"),IF(#REF!="F",IF(CG172&gt;=8,"Atinge","Não atinge"),"erro")),IF(#REF!&gt;=90,IF(#REF!="M",IF(CG172&gt;=7,"Atinge","Não atinge"),IF(#REF!="F",IF(CG172&gt;=4,"Atinge","Não atinge"),"erro")),IF(AND(#REF!&lt;70,#REF!&gt;64),IF(#REF!="M",IF(CG172&lt;14,"Atinge","Não atinge"),IF(#REF!="F",IF(CG172&lt;12,"Atinge","Não atinge"),"erro")),""))))))))</f>
        <v>#REF!</v>
      </c>
      <c r="CI172" s="68"/>
      <c r="CJ172" s="10" t="e">
        <f>IF(AND(#REF!&lt;=69,#REF!&gt;=60),IF(#REF!="M",IF(CI172&lt;=8,"Atinge","Não atinge"),IF(#REF!="F",IF(CI172&lt;=8,"Atinge","Não atinge"),"erro")),IF(AND(#REF!&lt;=79,#REF!&gt;=70),IF(#REF!="M",IF(CI172&lt;=9,"Atinge","Não atinge"),IF(#REF!="F",IF(CI172&lt;=9,"Atinge","Não atinge"),"erro")),IF(#REF!&gt;=80,IF(#REF!="M",IF(CI172&lt;=10,"Atinge","Não atinge"),IF(#REF!="F",IF(CI172&lt;=11,"Atinge","Não atinge"),"erro")),"")))</f>
        <v>#REF!</v>
      </c>
      <c r="CK172" s="68"/>
      <c r="CL172" s="68"/>
      <c r="CM172" s="68"/>
      <c r="CN172" s="68"/>
      <c r="CO172" s="68"/>
      <c r="CP172" s="68"/>
      <c r="CQ172" s="68"/>
      <c r="CR172" s="9">
        <f t="shared" si="22"/>
        <v>0</v>
      </c>
      <c r="CS172" s="68"/>
      <c r="CT172" s="9" t="str">
        <f t="shared" si="23"/>
        <v>Não atinge</v>
      </c>
      <c r="CU172" s="69"/>
      <c r="CV172" s="9" t="str">
        <f t="shared" si="24"/>
        <v>Atinge</v>
      </c>
      <c r="CW172" s="115"/>
      <c r="CX172" s="70"/>
      <c r="CY172" s="70"/>
      <c r="CZ172" s="35">
        <f t="shared" si="25"/>
        <v>0</v>
      </c>
      <c r="DA172" s="58"/>
      <c r="DB172" s="68"/>
      <c r="DC172" s="10" t="e">
        <f>IF(AND(#REF!&lt;=64,#REF!&gt;=60),IF(#REF!="M",IF(DB172&gt;=14,"Atinge","Não atinge"),IF(#REF!="F",IF(DB172&gt;=12,"Atinge","Não atinge"),"erro")),IF(AND(#REF!&lt;=69,#REF!&gt;=65),IF(#REF!="M",IF(DB172&gt;=12,"Atinge","Não atinge"),IF(#REF!="F",IF(DB172&gt;=11,"Atinge","Não atinge"),"erro")),IF(AND(#REF!&lt;=74,#REF!&gt;=70),IF(#REF!="M",IF(DB172&gt;=12,"Atinge","Não atinge"),IF(#REF!="F",IF(DB172&gt;=10,"Atinge","Não atinge"),"erro")),IF(AND(#REF!&lt;=79,#REF!&gt;=75),IF(#REF!="M",IF(DB172&gt;=11,"Atinge","Não atinge"),IF(#REF!="F",IF(DB172&gt;=10,"Atinge","Não atinge"),"erro")),IF(AND(#REF!&lt;=84,#REF!&gt;=80),IF(#REF!="M",IF(DB172&gt;=10,"Atinge","Não atinge"),IF(#REF!="F",IF(DB172&gt;=9,"Atinge","Não atinge"),"erro")),IF(AND(#REF!&lt;=89,#REF!&gt;=85),IF(#REF!="M",IF(DB172&gt;=8,"Atinge","Não atinge"),IF(#REF!="F",IF(DB172&gt;=8,"Atinge","Não atinge"),"erro")),IF(#REF!&gt;=90,IF(#REF!="M",IF(DB172&gt;=7,"Atinge","Não atinge"),IF(#REF!="F",IF(DB172&gt;=4,"Atinge","Não atinge"),"erro")),IF(AND(#REF!&lt;70,#REF!&gt;64),IF(#REF!="M",IF(DB172&lt;14,"Atinge","Não atinge"),IF(#REF!="F",IF(DB172&lt;12,"Atinge","Não atinge"),"erro")),""))))))))</f>
        <v>#REF!</v>
      </c>
      <c r="DD172" s="68"/>
      <c r="DE172" s="10" t="e">
        <f>IF(AND(#REF!&lt;=69,#REF!&gt;=60),IF(#REF!="M",IF(DD172&lt;=8,"Atinge","Não atinge"),IF(#REF!="F",IF(DD172&lt;=8,"Atinge","Não atinge"),"erro")),IF(AND(#REF!&lt;=79,#REF!&gt;=70),IF(#REF!="M",IF(DD172&lt;=9,"Atinge","Não atinge"),IF(#REF!="F",IF(DD172&lt;=9,"Atinge","Não atinge"),"erro")),IF(#REF!&gt;=80,IF(#REF!="M",IF(DD172&lt;=10,"Atinge","Não atinge"),IF(#REF!="F",IF(DD172&lt;=11,"Atinge","Não atinge"),"erro")),"")))</f>
        <v>#REF!</v>
      </c>
      <c r="DF172" s="68"/>
      <c r="DG172" s="68"/>
      <c r="DH172" s="68"/>
      <c r="DI172" s="68"/>
      <c r="DJ172" s="68"/>
      <c r="DK172" s="68"/>
      <c r="DL172" s="68"/>
      <c r="DM172" s="9">
        <f t="shared" si="26"/>
        <v>0</v>
      </c>
      <c r="DN172" s="9" t="str">
        <f t="shared" si="29"/>
        <v>Não Atinge</v>
      </c>
      <c r="DO172" s="68"/>
      <c r="DP172" s="9" t="str">
        <f t="shared" si="27"/>
        <v>Não atinge</v>
      </c>
      <c r="DQ172" s="69"/>
      <c r="DR172" s="9" t="str">
        <f t="shared" si="28"/>
        <v>Atinge</v>
      </c>
      <c r="DS172" s="115"/>
      <c r="DT172" s="58"/>
      <c r="DU172" s="59"/>
      <c r="DV172" s="59"/>
      <c r="DW172" s="67"/>
      <c r="DX172" s="67"/>
      <c r="DY172" s="59"/>
      <c r="DZ172" s="67"/>
      <c r="EA172" s="59"/>
      <c r="EB172" s="59"/>
      <c r="EC172" s="59"/>
      <c r="ED172" s="59"/>
      <c r="EE172" s="59"/>
      <c r="EF172" s="67"/>
    </row>
    <row r="173" spans="1:136" s="5" customFormat="1" ht="24.95" customHeight="1">
      <c r="A173" s="9">
        <v>170</v>
      </c>
      <c r="B173" s="73" t="str">
        <f>'DADOS PESSOAIS'!B173</f>
        <v>(código)</v>
      </c>
      <c r="C173" s="58"/>
      <c r="D173" s="65"/>
      <c r="E173" s="65"/>
      <c r="F173" s="64"/>
      <c r="G173" s="59"/>
      <c r="H173" s="59"/>
      <c r="I173" s="67"/>
      <c r="J173" s="67"/>
      <c r="K173" s="59"/>
      <c r="L173" s="67"/>
      <c r="M173" s="59"/>
      <c r="N173" s="59"/>
      <c r="O173" s="59"/>
      <c r="P173" s="59"/>
      <c r="Q173" s="59"/>
      <c r="R173" s="67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67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9">
        <f t="shared" si="21"/>
        <v>0</v>
      </c>
      <c r="CG173" s="68"/>
      <c r="CH173" s="10" t="e">
        <f>IF(AND(#REF!&lt;=64,#REF!&gt;=60),IF(#REF!="M",IF(CG173&gt;=14,"Atinge","Não atinge"),IF(#REF!="F",IF(CG173&gt;=12,"Atinge","Não atinge"),"erro")),IF(AND(#REF!&lt;=69,#REF!&gt;=65),IF(#REF!="M",IF(CG173&gt;=12,"Atinge","Não atinge"),IF(#REF!="F",IF(CG173&gt;=11,"Atinge","Não atinge"),"erro")),IF(AND(#REF!&lt;=74,#REF!&gt;=70),IF(#REF!="M",IF(CG173&gt;=12,"Atinge","Não atinge"),IF(#REF!="F",IF(CG173&gt;=10,"Atinge","Não atinge"),"erro")),IF(AND(#REF!&lt;=79,#REF!&gt;=75),IF(#REF!="M",IF(CG173&gt;=11,"Atinge","Não atinge"),IF(#REF!="F",IF(CG173&gt;=10,"Atinge","Não atinge"),"erro")),IF(AND(#REF!&lt;=84,#REF!&gt;=80),IF(#REF!="M",IF(CG173&gt;=10,"Atinge","Não atinge"),IF(#REF!="F",IF(CG173&gt;=9,"Atinge","Não atinge"),"erro")),IF(AND(#REF!&lt;=89,#REF!&gt;=85),IF(#REF!="M",IF(CG173&gt;=8,"Atinge","Não atinge"),IF(#REF!="F",IF(CG173&gt;=8,"Atinge","Não atinge"),"erro")),IF(#REF!&gt;=90,IF(#REF!="M",IF(CG173&gt;=7,"Atinge","Não atinge"),IF(#REF!="F",IF(CG173&gt;=4,"Atinge","Não atinge"),"erro")),IF(AND(#REF!&lt;70,#REF!&gt;64),IF(#REF!="M",IF(CG173&lt;14,"Atinge","Não atinge"),IF(#REF!="F",IF(CG173&lt;12,"Atinge","Não atinge"),"erro")),""))))))))</f>
        <v>#REF!</v>
      </c>
      <c r="CI173" s="68"/>
      <c r="CJ173" s="10" t="e">
        <f>IF(AND(#REF!&lt;=69,#REF!&gt;=60),IF(#REF!="M",IF(CI173&lt;=8,"Atinge","Não atinge"),IF(#REF!="F",IF(CI173&lt;=8,"Atinge","Não atinge"),"erro")),IF(AND(#REF!&lt;=79,#REF!&gt;=70),IF(#REF!="M",IF(CI173&lt;=9,"Atinge","Não atinge"),IF(#REF!="F",IF(CI173&lt;=9,"Atinge","Não atinge"),"erro")),IF(#REF!&gt;=80,IF(#REF!="M",IF(CI173&lt;=10,"Atinge","Não atinge"),IF(#REF!="F",IF(CI173&lt;=11,"Atinge","Não atinge"),"erro")),"")))</f>
        <v>#REF!</v>
      </c>
      <c r="CK173" s="68"/>
      <c r="CL173" s="68"/>
      <c r="CM173" s="68"/>
      <c r="CN173" s="68"/>
      <c r="CO173" s="68"/>
      <c r="CP173" s="68"/>
      <c r="CQ173" s="68"/>
      <c r="CR173" s="9">
        <f t="shared" si="22"/>
        <v>0</v>
      </c>
      <c r="CS173" s="68"/>
      <c r="CT173" s="9" t="str">
        <f t="shared" si="23"/>
        <v>Não atinge</v>
      </c>
      <c r="CU173" s="69"/>
      <c r="CV173" s="9" t="str">
        <f t="shared" si="24"/>
        <v>Atinge</v>
      </c>
      <c r="CW173" s="115"/>
      <c r="CX173" s="70"/>
      <c r="CY173" s="70"/>
      <c r="CZ173" s="35">
        <f t="shared" si="25"/>
        <v>0</v>
      </c>
      <c r="DA173" s="58"/>
      <c r="DB173" s="68"/>
      <c r="DC173" s="10" t="e">
        <f>IF(AND(#REF!&lt;=64,#REF!&gt;=60),IF(#REF!="M",IF(DB173&gt;=14,"Atinge","Não atinge"),IF(#REF!="F",IF(DB173&gt;=12,"Atinge","Não atinge"),"erro")),IF(AND(#REF!&lt;=69,#REF!&gt;=65),IF(#REF!="M",IF(DB173&gt;=12,"Atinge","Não atinge"),IF(#REF!="F",IF(DB173&gt;=11,"Atinge","Não atinge"),"erro")),IF(AND(#REF!&lt;=74,#REF!&gt;=70),IF(#REF!="M",IF(DB173&gt;=12,"Atinge","Não atinge"),IF(#REF!="F",IF(DB173&gt;=10,"Atinge","Não atinge"),"erro")),IF(AND(#REF!&lt;=79,#REF!&gt;=75),IF(#REF!="M",IF(DB173&gt;=11,"Atinge","Não atinge"),IF(#REF!="F",IF(DB173&gt;=10,"Atinge","Não atinge"),"erro")),IF(AND(#REF!&lt;=84,#REF!&gt;=80),IF(#REF!="M",IF(DB173&gt;=10,"Atinge","Não atinge"),IF(#REF!="F",IF(DB173&gt;=9,"Atinge","Não atinge"),"erro")),IF(AND(#REF!&lt;=89,#REF!&gt;=85),IF(#REF!="M",IF(DB173&gt;=8,"Atinge","Não atinge"),IF(#REF!="F",IF(DB173&gt;=8,"Atinge","Não atinge"),"erro")),IF(#REF!&gt;=90,IF(#REF!="M",IF(DB173&gt;=7,"Atinge","Não atinge"),IF(#REF!="F",IF(DB173&gt;=4,"Atinge","Não atinge"),"erro")),IF(AND(#REF!&lt;70,#REF!&gt;64),IF(#REF!="M",IF(DB173&lt;14,"Atinge","Não atinge"),IF(#REF!="F",IF(DB173&lt;12,"Atinge","Não atinge"),"erro")),""))))))))</f>
        <v>#REF!</v>
      </c>
      <c r="DD173" s="68"/>
      <c r="DE173" s="10" t="e">
        <f>IF(AND(#REF!&lt;=69,#REF!&gt;=60),IF(#REF!="M",IF(DD173&lt;=8,"Atinge","Não atinge"),IF(#REF!="F",IF(DD173&lt;=8,"Atinge","Não atinge"),"erro")),IF(AND(#REF!&lt;=79,#REF!&gt;=70),IF(#REF!="M",IF(DD173&lt;=9,"Atinge","Não atinge"),IF(#REF!="F",IF(DD173&lt;=9,"Atinge","Não atinge"),"erro")),IF(#REF!&gt;=80,IF(#REF!="M",IF(DD173&lt;=10,"Atinge","Não atinge"),IF(#REF!="F",IF(DD173&lt;=11,"Atinge","Não atinge"),"erro")),"")))</f>
        <v>#REF!</v>
      </c>
      <c r="DF173" s="68"/>
      <c r="DG173" s="68"/>
      <c r="DH173" s="68"/>
      <c r="DI173" s="68"/>
      <c r="DJ173" s="68"/>
      <c r="DK173" s="68"/>
      <c r="DL173" s="68"/>
      <c r="DM173" s="9">
        <f t="shared" si="26"/>
        <v>0</v>
      </c>
      <c r="DN173" s="9" t="str">
        <f t="shared" si="29"/>
        <v>Não Atinge</v>
      </c>
      <c r="DO173" s="68"/>
      <c r="DP173" s="9" t="str">
        <f t="shared" si="27"/>
        <v>Não atinge</v>
      </c>
      <c r="DQ173" s="69"/>
      <c r="DR173" s="9" t="str">
        <f t="shared" si="28"/>
        <v>Atinge</v>
      </c>
      <c r="DS173" s="115"/>
      <c r="DT173" s="58"/>
      <c r="DU173" s="59"/>
      <c r="DV173" s="59"/>
      <c r="DW173" s="67"/>
      <c r="DX173" s="67"/>
      <c r="DY173" s="59"/>
      <c r="DZ173" s="67"/>
      <c r="EA173" s="59"/>
      <c r="EB173" s="59"/>
      <c r="EC173" s="59"/>
      <c r="ED173" s="59"/>
      <c r="EE173" s="59"/>
      <c r="EF173" s="67"/>
    </row>
    <row r="174" spans="1:136" s="5" customFormat="1" ht="24.95" customHeight="1">
      <c r="A174" s="9">
        <v>171</v>
      </c>
      <c r="B174" s="73" t="str">
        <f>'DADOS PESSOAIS'!B174</f>
        <v>(código)</v>
      </c>
      <c r="C174" s="58"/>
      <c r="D174" s="65"/>
      <c r="E174" s="65"/>
      <c r="F174" s="64"/>
      <c r="G174" s="59"/>
      <c r="H174" s="59"/>
      <c r="I174" s="67"/>
      <c r="J174" s="67"/>
      <c r="K174" s="59"/>
      <c r="L174" s="67"/>
      <c r="M174" s="59"/>
      <c r="N174" s="59"/>
      <c r="O174" s="59"/>
      <c r="P174" s="59"/>
      <c r="Q174" s="59"/>
      <c r="R174" s="67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67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9">
        <f t="shared" si="21"/>
        <v>0</v>
      </c>
      <c r="CG174" s="68"/>
      <c r="CH174" s="10" t="e">
        <f>IF(AND(#REF!&lt;=64,#REF!&gt;=60),IF(#REF!="M",IF(CG174&gt;=14,"Atinge","Não atinge"),IF(#REF!="F",IF(CG174&gt;=12,"Atinge","Não atinge"),"erro")),IF(AND(#REF!&lt;=69,#REF!&gt;=65),IF(#REF!="M",IF(CG174&gt;=12,"Atinge","Não atinge"),IF(#REF!="F",IF(CG174&gt;=11,"Atinge","Não atinge"),"erro")),IF(AND(#REF!&lt;=74,#REF!&gt;=70),IF(#REF!="M",IF(CG174&gt;=12,"Atinge","Não atinge"),IF(#REF!="F",IF(CG174&gt;=10,"Atinge","Não atinge"),"erro")),IF(AND(#REF!&lt;=79,#REF!&gt;=75),IF(#REF!="M",IF(CG174&gt;=11,"Atinge","Não atinge"),IF(#REF!="F",IF(CG174&gt;=10,"Atinge","Não atinge"),"erro")),IF(AND(#REF!&lt;=84,#REF!&gt;=80),IF(#REF!="M",IF(CG174&gt;=10,"Atinge","Não atinge"),IF(#REF!="F",IF(CG174&gt;=9,"Atinge","Não atinge"),"erro")),IF(AND(#REF!&lt;=89,#REF!&gt;=85),IF(#REF!="M",IF(CG174&gt;=8,"Atinge","Não atinge"),IF(#REF!="F",IF(CG174&gt;=8,"Atinge","Não atinge"),"erro")),IF(#REF!&gt;=90,IF(#REF!="M",IF(CG174&gt;=7,"Atinge","Não atinge"),IF(#REF!="F",IF(CG174&gt;=4,"Atinge","Não atinge"),"erro")),IF(AND(#REF!&lt;70,#REF!&gt;64),IF(#REF!="M",IF(CG174&lt;14,"Atinge","Não atinge"),IF(#REF!="F",IF(CG174&lt;12,"Atinge","Não atinge"),"erro")),""))))))))</f>
        <v>#REF!</v>
      </c>
      <c r="CI174" s="68"/>
      <c r="CJ174" s="10" t="e">
        <f>IF(AND(#REF!&lt;=69,#REF!&gt;=60),IF(#REF!="M",IF(CI174&lt;=8,"Atinge","Não atinge"),IF(#REF!="F",IF(CI174&lt;=8,"Atinge","Não atinge"),"erro")),IF(AND(#REF!&lt;=79,#REF!&gt;=70),IF(#REF!="M",IF(CI174&lt;=9,"Atinge","Não atinge"),IF(#REF!="F",IF(CI174&lt;=9,"Atinge","Não atinge"),"erro")),IF(#REF!&gt;=80,IF(#REF!="M",IF(CI174&lt;=10,"Atinge","Não atinge"),IF(#REF!="F",IF(CI174&lt;=11,"Atinge","Não atinge"),"erro")),"")))</f>
        <v>#REF!</v>
      </c>
      <c r="CK174" s="68"/>
      <c r="CL174" s="68"/>
      <c r="CM174" s="68"/>
      <c r="CN174" s="68"/>
      <c r="CO174" s="68"/>
      <c r="CP174" s="68"/>
      <c r="CQ174" s="68"/>
      <c r="CR174" s="9">
        <f t="shared" si="22"/>
        <v>0</v>
      </c>
      <c r="CS174" s="68"/>
      <c r="CT174" s="9" t="str">
        <f t="shared" si="23"/>
        <v>Não atinge</v>
      </c>
      <c r="CU174" s="69"/>
      <c r="CV174" s="9" t="str">
        <f t="shared" si="24"/>
        <v>Atinge</v>
      </c>
      <c r="CW174" s="115"/>
      <c r="CX174" s="70"/>
      <c r="CY174" s="70"/>
      <c r="CZ174" s="35">
        <f t="shared" si="25"/>
        <v>0</v>
      </c>
      <c r="DA174" s="58"/>
      <c r="DB174" s="68"/>
      <c r="DC174" s="10" t="e">
        <f>IF(AND(#REF!&lt;=64,#REF!&gt;=60),IF(#REF!="M",IF(DB174&gt;=14,"Atinge","Não atinge"),IF(#REF!="F",IF(DB174&gt;=12,"Atinge","Não atinge"),"erro")),IF(AND(#REF!&lt;=69,#REF!&gt;=65),IF(#REF!="M",IF(DB174&gt;=12,"Atinge","Não atinge"),IF(#REF!="F",IF(DB174&gt;=11,"Atinge","Não atinge"),"erro")),IF(AND(#REF!&lt;=74,#REF!&gt;=70),IF(#REF!="M",IF(DB174&gt;=12,"Atinge","Não atinge"),IF(#REF!="F",IF(DB174&gt;=10,"Atinge","Não atinge"),"erro")),IF(AND(#REF!&lt;=79,#REF!&gt;=75),IF(#REF!="M",IF(DB174&gt;=11,"Atinge","Não atinge"),IF(#REF!="F",IF(DB174&gt;=10,"Atinge","Não atinge"),"erro")),IF(AND(#REF!&lt;=84,#REF!&gt;=80),IF(#REF!="M",IF(DB174&gt;=10,"Atinge","Não atinge"),IF(#REF!="F",IF(DB174&gt;=9,"Atinge","Não atinge"),"erro")),IF(AND(#REF!&lt;=89,#REF!&gt;=85),IF(#REF!="M",IF(DB174&gt;=8,"Atinge","Não atinge"),IF(#REF!="F",IF(DB174&gt;=8,"Atinge","Não atinge"),"erro")),IF(#REF!&gt;=90,IF(#REF!="M",IF(DB174&gt;=7,"Atinge","Não atinge"),IF(#REF!="F",IF(DB174&gt;=4,"Atinge","Não atinge"),"erro")),IF(AND(#REF!&lt;70,#REF!&gt;64),IF(#REF!="M",IF(DB174&lt;14,"Atinge","Não atinge"),IF(#REF!="F",IF(DB174&lt;12,"Atinge","Não atinge"),"erro")),""))))))))</f>
        <v>#REF!</v>
      </c>
      <c r="DD174" s="68"/>
      <c r="DE174" s="10" t="e">
        <f>IF(AND(#REF!&lt;=69,#REF!&gt;=60),IF(#REF!="M",IF(DD174&lt;=8,"Atinge","Não atinge"),IF(#REF!="F",IF(DD174&lt;=8,"Atinge","Não atinge"),"erro")),IF(AND(#REF!&lt;=79,#REF!&gt;=70),IF(#REF!="M",IF(DD174&lt;=9,"Atinge","Não atinge"),IF(#REF!="F",IF(DD174&lt;=9,"Atinge","Não atinge"),"erro")),IF(#REF!&gt;=80,IF(#REF!="M",IF(DD174&lt;=10,"Atinge","Não atinge"),IF(#REF!="F",IF(DD174&lt;=11,"Atinge","Não atinge"),"erro")),"")))</f>
        <v>#REF!</v>
      </c>
      <c r="DF174" s="68"/>
      <c r="DG174" s="68"/>
      <c r="DH174" s="68"/>
      <c r="DI174" s="68"/>
      <c r="DJ174" s="68"/>
      <c r="DK174" s="68"/>
      <c r="DL174" s="68"/>
      <c r="DM174" s="9">
        <f t="shared" si="26"/>
        <v>0</v>
      </c>
      <c r="DN174" s="9" t="str">
        <f t="shared" si="29"/>
        <v>Não Atinge</v>
      </c>
      <c r="DO174" s="68"/>
      <c r="DP174" s="9" t="str">
        <f t="shared" si="27"/>
        <v>Não atinge</v>
      </c>
      <c r="DQ174" s="69"/>
      <c r="DR174" s="9" t="str">
        <f t="shared" si="28"/>
        <v>Atinge</v>
      </c>
      <c r="DS174" s="115"/>
      <c r="DT174" s="58"/>
      <c r="DU174" s="59"/>
      <c r="DV174" s="59"/>
      <c r="DW174" s="67"/>
      <c r="DX174" s="67"/>
      <c r="DY174" s="59"/>
      <c r="DZ174" s="67"/>
      <c r="EA174" s="59"/>
      <c r="EB174" s="59"/>
      <c r="EC174" s="59"/>
      <c r="ED174" s="59"/>
      <c r="EE174" s="59"/>
      <c r="EF174" s="67"/>
    </row>
    <row r="175" spans="1:136" s="5" customFormat="1" ht="24.95" customHeight="1">
      <c r="A175" s="9">
        <v>172</v>
      </c>
      <c r="B175" s="73" t="str">
        <f>'DADOS PESSOAIS'!B175</f>
        <v>(código)</v>
      </c>
      <c r="C175" s="58"/>
      <c r="D175" s="65"/>
      <c r="E175" s="65"/>
      <c r="F175" s="64"/>
      <c r="G175" s="59"/>
      <c r="H175" s="59"/>
      <c r="I175" s="67"/>
      <c r="J175" s="67"/>
      <c r="K175" s="59"/>
      <c r="L175" s="67"/>
      <c r="M175" s="59"/>
      <c r="N175" s="59"/>
      <c r="O175" s="59"/>
      <c r="P175" s="59"/>
      <c r="Q175" s="59"/>
      <c r="R175" s="67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67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9">
        <f t="shared" si="21"/>
        <v>0</v>
      </c>
      <c r="CG175" s="68"/>
      <c r="CH175" s="10" t="e">
        <f>IF(AND(#REF!&lt;=64,#REF!&gt;=60),IF(#REF!="M",IF(CG175&gt;=14,"Atinge","Não atinge"),IF(#REF!="F",IF(CG175&gt;=12,"Atinge","Não atinge"),"erro")),IF(AND(#REF!&lt;=69,#REF!&gt;=65),IF(#REF!="M",IF(CG175&gt;=12,"Atinge","Não atinge"),IF(#REF!="F",IF(CG175&gt;=11,"Atinge","Não atinge"),"erro")),IF(AND(#REF!&lt;=74,#REF!&gt;=70),IF(#REF!="M",IF(CG175&gt;=12,"Atinge","Não atinge"),IF(#REF!="F",IF(CG175&gt;=10,"Atinge","Não atinge"),"erro")),IF(AND(#REF!&lt;=79,#REF!&gt;=75),IF(#REF!="M",IF(CG175&gt;=11,"Atinge","Não atinge"),IF(#REF!="F",IF(CG175&gt;=10,"Atinge","Não atinge"),"erro")),IF(AND(#REF!&lt;=84,#REF!&gt;=80),IF(#REF!="M",IF(CG175&gt;=10,"Atinge","Não atinge"),IF(#REF!="F",IF(CG175&gt;=9,"Atinge","Não atinge"),"erro")),IF(AND(#REF!&lt;=89,#REF!&gt;=85),IF(#REF!="M",IF(CG175&gt;=8,"Atinge","Não atinge"),IF(#REF!="F",IF(CG175&gt;=8,"Atinge","Não atinge"),"erro")),IF(#REF!&gt;=90,IF(#REF!="M",IF(CG175&gt;=7,"Atinge","Não atinge"),IF(#REF!="F",IF(CG175&gt;=4,"Atinge","Não atinge"),"erro")),IF(AND(#REF!&lt;70,#REF!&gt;64),IF(#REF!="M",IF(CG175&lt;14,"Atinge","Não atinge"),IF(#REF!="F",IF(CG175&lt;12,"Atinge","Não atinge"),"erro")),""))))))))</f>
        <v>#REF!</v>
      </c>
      <c r="CI175" s="68"/>
      <c r="CJ175" s="10" t="e">
        <f>IF(AND(#REF!&lt;=69,#REF!&gt;=60),IF(#REF!="M",IF(CI175&lt;=8,"Atinge","Não atinge"),IF(#REF!="F",IF(CI175&lt;=8,"Atinge","Não atinge"),"erro")),IF(AND(#REF!&lt;=79,#REF!&gt;=70),IF(#REF!="M",IF(CI175&lt;=9,"Atinge","Não atinge"),IF(#REF!="F",IF(CI175&lt;=9,"Atinge","Não atinge"),"erro")),IF(#REF!&gt;=80,IF(#REF!="M",IF(CI175&lt;=10,"Atinge","Não atinge"),IF(#REF!="F",IF(CI175&lt;=11,"Atinge","Não atinge"),"erro")),"")))</f>
        <v>#REF!</v>
      </c>
      <c r="CK175" s="68"/>
      <c r="CL175" s="68"/>
      <c r="CM175" s="68"/>
      <c r="CN175" s="68"/>
      <c r="CO175" s="68"/>
      <c r="CP175" s="68"/>
      <c r="CQ175" s="68"/>
      <c r="CR175" s="9">
        <f t="shared" si="22"/>
        <v>0</v>
      </c>
      <c r="CS175" s="68"/>
      <c r="CT175" s="9" t="str">
        <f t="shared" si="23"/>
        <v>Não atinge</v>
      </c>
      <c r="CU175" s="69"/>
      <c r="CV175" s="9" t="str">
        <f t="shared" si="24"/>
        <v>Atinge</v>
      </c>
      <c r="CW175" s="115"/>
      <c r="CX175" s="70"/>
      <c r="CY175" s="70"/>
      <c r="CZ175" s="35">
        <f t="shared" si="25"/>
        <v>0</v>
      </c>
      <c r="DA175" s="58"/>
      <c r="DB175" s="68"/>
      <c r="DC175" s="10" t="e">
        <f>IF(AND(#REF!&lt;=64,#REF!&gt;=60),IF(#REF!="M",IF(DB175&gt;=14,"Atinge","Não atinge"),IF(#REF!="F",IF(DB175&gt;=12,"Atinge","Não atinge"),"erro")),IF(AND(#REF!&lt;=69,#REF!&gt;=65),IF(#REF!="M",IF(DB175&gt;=12,"Atinge","Não atinge"),IF(#REF!="F",IF(DB175&gt;=11,"Atinge","Não atinge"),"erro")),IF(AND(#REF!&lt;=74,#REF!&gt;=70),IF(#REF!="M",IF(DB175&gt;=12,"Atinge","Não atinge"),IF(#REF!="F",IF(DB175&gt;=10,"Atinge","Não atinge"),"erro")),IF(AND(#REF!&lt;=79,#REF!&gt;=75),IF(#REF!="M",IF(DB175&gt;=11,"Atinge","Não atinge"),IF(#REF!="F",IF(DB175&gt;=10,"Atinge","Não atinge"),"erro")),IF(AND(#REF!&lt;=84,#REF!&gt;=80),IF(#REF!="M",IF(DB175&gt;=10,"Atinge","Não atinge"),IF(#REF!="F",IF(DB175&gt;=9,"Atinge","Não atinge"),"erro")),IF(AND(#REF!&lt;=89,#REF!&gt;=85),IF(#REF!="M",IF(DB175&gt;=8,"Atinge","Não atinge"),IF(#REF!="F",IF(DB175&gt;=8,"Atinge","Não atinge"),"erro")),IF(#REF!&gt;=90,IF(#REF!="M",IF(DB175&gt;=7,"Atinge","Não atinge"),IF(#REF!="F",IF(DB175&gt;=4,"Atinge","Não atinge"),"erro")),IF(AND(#REF!&lt;70,#REF!&gt;64),IF(#REF!="M",IF(DB175&lt;14,"Atinge","Não atinge"),IF(#REF!="F",IF(DB175&lt;12,"Atinge","Não atinge"),"erro")),""))))))))</f>
        <v>#REF!</v>
      </c>
      <c r="DD175" s="68"/>
      <c r="DE175" s="10" t="e">
        <f>IF(AND(#REF!&lt;=69,#REF!&gt;=60),IF(#REF!="M",IF(DD175&lt;=8,"Atinge","Não atinge"),IF(#REF!="F",IF(DD175&lt;=8,"Atinge","Não atinge"),"erro")),IF(AND(#REF!&lt;=79,#REF!&gt;=70),IF(#REF!="M",IF(DD175&lt;=9,"Atinge","Não atinge"),IF(#REF!="F",IF(DD175&lt;=9,"Atinge","Não atinge"),"erro")),IF(#REF!&gt;=80,IF(#REF!="M",IF(DD175&lt;=10,"Atinge","Não atinge"),IF(#REF!="F",IF(DD175&lt;=11,"Atinge","Não atinge"),"erro")),"")))</f>
        <v>#REF!</v>
      </c>
      <c r="DF175" s="68"/>
      <c r="DG175" s="68"/>
      <c r="DH175" s="68"/>
      <c r="DI175" s="68"/>
      <c r="DJ175" s="68"/>
      <c r="DK175" s="68"/>
      <c r="DL175" s="68"/>
      <c r="DM175" s="9">
        <f t="shared" si="26"/>
        <v>0</v>
      </c>
      <c r="DN175" s="9" t="str">
        <f t="shared" si="29"/>
        <v>Não Atinge</v>
      </c>
      <c r="DO175" s="68"/>
      <c r="DP175" s="9" t="str">
        <f t="shared" si="27"/>
        <v>Não atinge</v>
      </c>
      <c r="DQ175" s="69"/>
      <c r="DR175" s="9" t="str">
        <f t="shared" si="28"/>
        <v>Atinge</v>
      </c>
      <c r="DS175" s="115"/>
      <c r="DT175" s="58"/>
      <c r="DU175" s="59"/>
      <c r="DV175" s="59"/>
      <c r="DW175" s="67"/>
      <c r="DX175" s="67"/>
      <c r="DY175" s="59"/>
      <c r="DZ175" s="67"/>
      <c r="EA175" s="59"/>
      <c r="EB175" s="59"/>
      <c r="EC175" s="59"/>
      <c r="ED175" s="59"/>
      <c r="EE175" s="59"/>
      <c r="EF175" s="67"/>
    </row>
    <row r="176" spans="1:136" s="5" customFormat="1" ht="24.95" customHeight="1">
      <c r="A176" s="9">
        <v>173</v>
      </c>
      <c r="B176" s="73" t="str">
        <f>'DADOS PESSOAIS'!B176</f>
        <v>(código)</v>
      </c>
      <c r="C176" s="58"/>
      <c r="D176" s="65"/>
      <c r="E176" s="65"/>
      <c r="F176" s="64"/>
      <c r="G176" s="59"/>
      <c r="H176" s="59"/>
      <c r="I176" s="67"/>
      <c r="J176" s="67"/>
      <c r="K176" s="59"/>
      <c r="L176" s="67"/>
      <c r="M176" s="59"/>
      <c r="N176" s="59"/>
      <c r="O176" s="59"/>
      <c r="P176" s="59"/>
      <c r="Q176" s="59"/>
      <c r="R176" s="67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67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9">
        <f t="shared" si="21"/>
        <v>0</v>
      </c>
      <c r="CG176" s="68"/>
      <c r="CH176" s="10" t="e">
        <f>IF(AND(#REF!&lt;=64,#REF!&gt;=60),IF(#REF!="M",IF(CG176&gt;=14,"Atinge","Não atinge"),IF(#REF!="F",IF(CG176&gt;=12,"Atinge","Não atinge"),"erro")),IF(AND(#REF!&lt;=69,#REF!&gt;=65),IF(#REF!="M",IF(CG176&gt;=12,"Atinge","Não atinge"),IF(#REF!="F",IF(CG176&gt;=11,"Atinge","Não atinge"),"erro")),IF(AND(#REF!&lt;=74,#REF!&gt;=70),IF(#REF!="M",IF(CG176&gt;=12,"Atinge","Não atinge"),IF(#REF!="F",IF(CG176&gt;=10,"Atinge","Não atinge"),"erro")),IF(AND(#REF!&lt;=79,#REF!&gt;=75),IF(#REF!="M",IF(CG176&gt;=11,"Atinge","Não atinge"),IF(#REF!="F",IF(CG176&gt;=10,"Atinge","Não atinge"),"erro")),IF(AND(#REF!&lt;=84,#REF!&gt;=80),IF(#REF!="M",IF(CG176&gt;=10,"Atinge","Não atinge"),IF(#REF!="F",IF(CG176&gt;=9,"Atinge","Não atinge"),"erro")),IF(AND(#REF!&lt;=89,#REF!&gt;=85),IF(#REF!="M",IF(CG176&gt;=8,"Atinge","Não atinge"),IF(#REF!="F",IF(CG176&gt;=8,"Atinge","Não atinge"),"erro")),IF(#REF!&gt;=90,IF(#REF!="M",IF(CG176&gt;=7,"Atinge","Não atinge"),IF(#REF!="F",IF(CG176&gt;=4,"Atinge","Não atinge"),"erro")),IF(AND(#REF!&lt;70,#REF!&gt;64),IF(#REF!="M",IF(CG176&lt;14,"Atinge","Não atinge"),IF(#REF!="F",IF(CG176&lt;12,"Atinge","Não atinge"),"erro")),""))))))))</f>
        <v>#REF!</v>
      </c>
      <c r="CI176" s="68"/>
      <c r="CJ176" s="10" t="e">
        <f>IF(AND(#REF!&lt;=69,#REF!&gt;=60),IF(#REF!="M",IF(CI176&lt;=8,"Atinge","Não atinge"),IF(#REF!="F",IF(CI176&lt;=8,"Atinge","Não atinge"),"erro")),IF(AND(#REF!&lt;=79,#REF!&gt;=70),IF(#REF!="M",IF(CI176&lt;=9,"Atinge","Não atinge"),IF(#REF!="F",IF(CI176&lt;=9,"Atinge","Não atinge"),"erro")),IF(#REF!&gt;=80,IF(#REF!="M",IF(CI176&lt;=10,"Atinge","Não atinge"),IF(#REF!="F",IF(CI176&lt;=11,"Atinge","Não atinge"),"erro")),"")))</f>
        <v>#REF!</v>
      </c>
      <c r="CK176" s="68"/>
      <c r="CL176" s="68"/>
      <c r="CM176" s="68"/>
      <c r="CN176" s="68"/>
      <c r="CO176" s="68"/>
      <c r="CP176" s="68"/>
      <c r="CQ176" s="68"/>
      <c r="CR176" s="9">
        <f t="shared" si="22"/>
        <v>0</v>
      </c>
      <c r="CS176" s="68"/>
      <c r="CT176" s="9" t="str">
        <f t="shared" si="23"/>
        <v>Não atinge</v>
      </c>
      <c r="CU176" s="69"/>
      <c r="CV176" s="9" t="str">
        <f t="shared" si="24"/>
        <v>Atinge</v>
      </c>
      <c r="CW176" s="115"/>
      <c r="CX176" s="70"/>
      <c r="CY176" s="70"/>
      <c r="CZ176" s="35">
        <f t="shared" si="25"/>
        <v>0</v>
      </c>
      <c r="DA176" s="58"/>
      <c r="DB176" s="68"/>
      <c r="DC176" s="10" t="e">
        <f>IF(AND(#REF!&lt;=64,#REF!&gt;=60),IF(#REF!="M",IF(DB176&gt;=14,"Atinge","Não atinge"),IF(#REF!="F",IF(DB176&gt;=12,"Atinge","Não atinge"),"erro")),IF(AND(#REF!&lt;=69,#REF!&gt;=65),IF(#REF!="M",IF(DB176&gt;=12,"Atinge","Não atinge"),IF(#REF!="F",IF(DB176&gt;=11,"Atinge","Não atinge"),"erro")),IF(AND(#REF!&lt;=74,#REF!&gt;=70),IF(#REF!="M",IF(DB176&gt;=12,"Atinge","Não atinge"),IF(#REF!="F",IF(DB176&gt;=10,"Atinge","Não atinge"),"erro")),IF(AND(#REF!&lt;=79,#REF!&gt;=75),IF(#REF!="M",IF(DB176&gt;=11,"Atinge","Não atinge"),IF(#REF!="F",IF(DB176&gt;=10,"Atinge","Não atinge"),"erro")),IF(AND(#REF!&lt;=84,#REF!&gt;=80),IF(#REF!="M",IF(DB176&gt;=10,"Atinge","Não atinge"),IF(#REF!="F",IF(DB176&gt;=9,"Atinge","Não atinge"),"erro")),IF(AND(#REF!&lt;=89,#REF!&gt;=85),IF(#REF!="M",IF(DB176&gt;=8,"Atinge","Não atinge"),IF(#REF!="F",IF(DB176&gt;=8,"Atinge","Não atinge"),"erro")),IF(#REF!&gt;=90,IF(#REF!="M",IF(DB176&gt;=7,"Atinge","Não atinge"),IF(#REF!="F",IF(DB176&gt;=4,"Atinge","Não atinge"),"erro")),IF(AND(#REF!&lt;70,#REF!&gt;64),IF(#REF!="M",IF(DB176&lt;14,"Atinge","Não atinge"),IF(#REF!="F",IF(DB176&lt;12,"Atinge","Não atinge"),"erro")),""))))))))</f>
        <v>#REF!</v>
      </c>
      <c r="DD176" s="68"/>
      <c r="DE176" s="10" t="e">
        <f>IF(AND(#REF!&lt;=69,#REF!&gt;=60),IF(#REF!="M",IF(DD176&lt;=8,"Atinge","Não atinge"),IF(#REF!="F",IF(DD176&lt;=8,"Atinge","Não atinge"),"erro")),IF(AND(#REF!&lt;=79,#REF!&gt;=70),IF(#REF!="M",IF(DD176&lt;=9,"Atinge","Não atinge"),IF(#REF!="F",IF(DD176&lt;=9,"Atinge","Não atinge"),"erro")),IF(#REF!&gt;=80,IF(#REF!="M",IF(DD176&lt;=10,"Atinge","Não atinge"),IF(#REF!="F",IF(DD176&lt;=11,"Atinge","Não atinge"),"erro")),"")))</f>
        <v>#REF!</v>
      </c>
      <c r="DF176" s="68"/>
      <c r="DG176" s="68"/>
      <c r="DH176" s="68"/>
      <c r="DI176" s="68"/>
      <c r="DJ176" s="68"/>
      <c r="DK176" s="68"/>
      <c r="DL176" s="68"/>
      <c r="DM176" s="9">
        <f t="shared" si="26"/>
        <v>0</v>
      </c>
      <c r="DN176" s="9" t="str">
        <f t="shared" si="29"/>
        <v>Não Atinge</v>
      </c>
      <c r="DO176" s="68"/>
      <c r="DP176" s="9" t="str">
        <f t="shared" si="27"/>
        <v>Não atinge</v>
      </c>
      <c r="DQ176" s="69"/>
      <c r="DR176" s="9" t="str">
        <f t="shared" si="28"/>
        <v>Atinge</v>
      </c>
      <c r="DS176" s="115"/>
      <c r="DT176" s="58"/>
      <c r="DU176" s="59"/>
      <c r="DV176" s="59"/>
      <c r="DW176" s="67"/>
      <c r="DX176" s="67"/>
      <c r="DY176" s="59"/>
      <c r="DZ176" s="67"/>
      <c r="EA176" s="59"/>
      <c r="EB176" s="59"/>
      <c r="EC176" s="59"/>
      <c r="ED176" s="59"/>
      <c r="EE176" s="59"/>
      <c r="EF176" s="67"/>
    </row>
    <row r="177" spans="1:136" s="5" customFormat="1" ht="24.95" customHeight="1">
      <c r="A177" s="9">
        <v>174</v>
      </c>
      <c r="B177" s="73" t="str">
        <f>'DADOS PESSOAIS'!B177</f>
        <v>(código)</v>
      </c>
      <c r="C177" s="58"/>
      <c r="D177" s="65"/>
      <c r="E177" s="65"/>
      <c r="F177" s="64"/>
      <c r="G177" s="59"/>
      <c r="H177" s="59"/>
      <c r="I177" s="67"/>
      <c r="J177" s="67"/>
      <c r="K177" s="59"/>
      <c r="L177" s="67"/>
      <c r="M177" s="59"/>
      <c r="N177" s="59"/>
      <c r="O177" s="59"/>
      <c r="P177" s="59"/>
      <c r="Q177" s="59"/>
      <c r="R177" s="67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67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9">
        <f t="shared" si="21"/>
        <v>0</v>
      </c>
      <c r="CG177" s="68"/>
      <c r="CH177" s="10" t="e">
        <f>IF(AND(#REF!&lt;=64,#REF!&gt;=60),IF(#REF!="M",IF(CG177&gt;=14,"Atinge","Não atinge"),IF(#REF!="F",IF(CG177&gt;=12,"Atinge","Não atinge"),"erro")),IF(AND(#REF!&lt;=69,#REF!&gt;=65),IF(#REF!="M",IF(CG177&gt;=12,"Atinge","Não atinge"),IF(#REF!="F",IF(CG177&gt;=11,"Atinge","Não atinge"),"erro")),IF(AND(#REF!&lt;=74,#REF!&gt;=70),IF(#REF!="M",IF(CG177&gt;=12,"Atinge","Não atinge"),IF(#REF!="F",IF(CG177&gt;=10,"Atinge","Não atinge"),"erro")),IF(AND(#REF!&lt;=79,#REF!&gt;=75),IF(#REF!="M",IF(CG177&gt;=11,"Atinge","Não atinge"),IF(#REF!="F",IF(CG177&gt;=10,"Atinge","Não atinge"),"erro")),IF(AND(#REF!&lt;=84,#REF!&gt;=80),IF(#REF!="M",IF(CG177&gt;=10,"Atinge","Não atinge"),IF(#REF!="F",IF(CG177&gt;=9,"Atinge","Não atinge"),"erro")),IF(AND(#REF!&lt;=89,#REF!&gt;=85),IF(#REF!="M",IF(CG177&gt;=8,"Atinge","Não atinge"),IF(#REF!="F",IF(CG177&gt;=8,"Atinge","Não atinge"),"erro")),IF(#REF!&gt;=90,IF(#REF!="M",IF(CG177&gt;=7,"Atinge","Não atinge"),IF(#REF!="F",IF(CG177&gt;=4,"Atinge","Não atinge"),"erro")),IF(AND(#REF!&lt;70,#REF!&gt;64),IF(#REF!="M",IF(CG177&lt;14,"Atinge","Não atinge"),IF(#REF!="F",IF(CG177&lt;12,"Atinge","Não atinge"),"erro")),""))))))))</f>
        <v>#REF!</v>
      </c>
      <c r="CI177" s="68"/>
      <c r="CJ177" s="10" t="e">
        <f>IF(AND(#REF!&lt;=69,#REF!&gt;=60),IF(#REF!="M",IF(CI177&lt;=8,"Atinge","Não atinge"),IF(#REF!="F",IF(CI177&lt;=8,"Atinge","Não atinge"),"erro")),IF(AND(#REF!&lt;=79,#REF!&gt;=70),IF(#REF!="M",IF(CI177&lt;=9,"Atinge","Não atinge"),IF(#REF!="F",IF(CI177&lt;=9,"Atinge","Não atinge"),"erro")),IF(#REF!&gt;=80,IF(#REF!="M",IF(CI177&lt;=10,"Atinge","Não atinge"),IF(#REF!="F",IF(CI177&lt;=11,"Atinge","Não atinge"),"erro")),"")))</f>
        <v>#REF!</v>
      </c>
      <c r="CK177" s="68"/>
      <c r="CL177" s="68"/>
      <c r="CM177" s="68"/>
      <c r="CN177" s="68"/>
      <c r="CO177" s="68"/>
      <c r="CP177" s="68"/>
      <c r="CQ177" s="68"/>
      <c r="CR177" s="9">
        <f t="shared" si="22"/>
        <v>0</v>
      </c>
      <c r="CS177" s="68"/>
      <c r="CT177" s="9" t="str">
        <f t="shared" si="23"/>
        <v>Não atinge</v>
      </c>
      <c r="CU177" s="69"/>
      <c r="CV177" s="9" t="str">
        <f t="shared" si="24"/>
        <v>Atinge</v>
      </c>
      <c r="CW177" s="115"/>
      <c r="CX177" s="70"/>
      <c r="CY177" s="70"/>
      <c r="CZ177" s="35">
        <f t="shared" si="25"/>
        <v>0</v>
      </c>
      <c r="DA177" s="58"/>
      <c r="DB177" s="68"/>
      <c r="DC177" s="10" t="e">
        <f>IF(AND(#REF!&lt;=64,#REF!&gt;=60),IF(#REF!="M",IF(DB177&gt;=14,"Atinge","Não atinge"),IF(#REF!="F",IF(DB177&gt;=12,"Atinge","Não atinge"),"erro")),IF(AND(#REF!&lt;=69,#REF!&gt;=65),IF(#REF!="M",IF(DB177&gt;=12,"Atinge","Não atinge"),IF(#REF!="F",IF(DB177&gt;=11,"Atinge","Não atinge"),"erro")),IF(AND(#REF!&lt;=74,#REF!&gt;=70),IF(#REF!="M",IF(DB177&gt;=12,"Atinge","Não atinge"),IF(#REF!="F",IF(DB177&gt;=10,"Atinge","Não atinge"),"erro")),IF(AND(#REF!&lt;=79,#REF!&gt;=75),IF(#REF!="M",IF(DB177&gt;=11,"Atinge","Não atinge"),IF(#REF!="F",IF(DB177&gt;=10,"Atinge","Não atinge"),"erro")),IF(AND(#REF!&lt;=84,#REF!&gt;=80),IF(#REF!="M",IF(DB177&gt;=10,"Atinge","Não atinge"),IF(#REF!="F",IF(DB177&gt;=9,"Atinge","Não atinge"),"erro")),IF(AND(#REF!&lt;=89,#REF!&gt;=85),IF(#REF!="M",IF(DB177&gt;=8,"Atinge","Não atinge"),IF(#REF!="F",IF(DB177&gt;=8,"Atinge","Não atinge"),"erro")),IF(#REF!&gt;=90,IF(#REF!="M",IF(DB177&gt;=7,"Atinge","Não atinge"),IF(#REF!="F",IF(DB177&gt;=4,"Atinge","Não atinge"),"erro")),IF(AND(#REF!&lt;70,#REF!&gt;64),IF(#REF!="M",IF(DB177&lt;14,"Atinge","Não atinge"),IF(#REF!="F",IF(DB177&lt;12,"Atinge","Não atinge"),"erro")),""))))))))</f>
        <v>#REF!</v>
      </c>
      <c r="DD177" s="68"/>
      <c r="DE177" s="10" t="e">
        <f>IF(AND(#REF!&lt;=69,#REF!&gt;=60),IF(#REF!="M",IF(DD177&lt;=8,"Atinge","Não atinge"),IF(#REF!="F",IF(DD177&lt;=8,"Atinge","Não atinge"),"erro")),IF(AND(#REF!&lt;=79,#REF!&gt;=70),IF(#REF!="M",IF(DD177&lt;=9,"Atinge","Não atinge"),IF(#REF!="F",IF(DD177&lt;=9,"Atinge","Não atinge"),"erro")),IF(#REF!&gt;=80,IF(#REF!="M",IF(DD177&lt;=10,"Atinge","Não atinge"),IF(#REF!="F",IF(DD177&lt;=11,"Atinge","Não atinge"),"erro")),"")))</f>
        <v>#REF!</v>
      </c>
      <c r="DF177" s="68"/>
      <c r="DG177" s="68"/>
      <c r="DH177" s="68"/>
      <c r="DI177" s="68"/>
      <c r="DJ177" s="68"/>
      <c r="DK177" s="68"/>
      <c r="DL177" s="68"/>
      <c r="DM177" s="9">
        <f t="shared" si="26"/>
        <v>0</v>
      </c>
      <c r="DN177" s="9" t="str">
        <f t="shared" si="29"/>
        <v>Não Atinge</v>
      </c>
      <c r="DO177" s="68"/>
      <c r="DP177" s="9" t="str">
        <f t="shared" si="27"/>
        <v>Não atinge</v>
      </c>
      <c r="DQ177" s="69"/>
      <c r="DR177" s="9" t="str">
        <f t="shared" si="28"/>
        <v>Atinge</v>
      </c>
      <c r="DS177" s="115"/>
      <c r="DT177" s="58"/>
      <c r="DU177" s="59"/>
      <c r="DV177" s="59"/>
      <c r="DW177" s="67"/>
      <c r="DX177" s="67"/>
      <c r="DY177" s="59"/>
      <c r="DZ177" s="67"/>
      <c r="EA177" s="59"/>
      <c r="EB177" s="59"/>
      <c r="EC177" s="59"/>
      <c r="ED177" s="59"/>
      <c r="EE177" s="59"/>
      <c r="EF177" s="67"/>
    </row>
    <row r="178" spans="1:136" s="5" customFormat="1" ht="24.95" customHeight="1">
      <c r="A178" s="9">
        <v>175</v>
      </c>
      <c r="B178" s="73" t="str">
        <f>'DADOS PESSOAIS'!B178</f>
        <v>(código)</v>
      </c>
      <c r="C178" s="58"/>
      <c r="D178" s="65"/>
      <c r="E178" s="65"/>
      <c r="F178" s="64"/>
      <c r="G178" s="59"/>
      <c r="H178" s="59"/>
      <c r="I178" s="67"/>
      <c r="J178" s="67"/>
      <c r="K178" s="59"/>
      <c r="L178" s="67"/>
      <c r="M178" s="59"/>
      <c r="N178" s="59"/>
      <c r="O178" s="59"/>
      <c r="P178" s="59"/>
      <c r="Q178" s="59"/>
      <c r="R178" s="67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67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9">
        <f t="shared" si="21"/>
        <v>0</v>
      </c>
      <c r="CG178" s="68"/>
      <c r="CH178" s="10" t="e">
        <f>IF(AND(#REF!&lt;=64,#REF!&gt;=60),IF(#REF!="M",IF(CG178&gt;=14,"Atinge","Não atinge"),IF(#REF!="F",IF(CG178&gt;=12,"Atinge","Não atinge"),"erro")),IF(AND(#REF!&lt;=69,#REF!&gt;=65),IF(#REF!="M",IF(CG178&gt;=12,"Atinge","Não atinge"),IF(#REF!="F",IF(CG178&gt;=11,"Atinge","Não atinge"),"erro")),IF(AND(#REF!&lt;=74,#REF!&gt;=70),IF(#REF!="M",IF(CG178&gt;=12,"Atinge","Não atinge"),IF(#REF!="F",IF(CG178&gt;=10,"Atinge","Não atinge"),"erro")),IF(AND(#REF!&lt;=79,#REF!&gt;=75),IF(#REF!="M",IF(CG178&gt;=11,"Atinge","Não atinge"),IF(#REF!="F",IF(CG178&gt;=10,"Atinge","Não atinge"),"erro")),IF(AND(#REF!&lt;=84,#REF!&gt;=80),IF(#REF!="M",IF(CG178&gt;=10,"Atinge","Não atinge"),IF(#REF!="F",IF(CG178&gt;=9,"Atinge","Não atinge"),"erro")),IF(AND(#REF!&lt;=89,#REF!&gt;=85),IF(#REF!="M",IF(CG178&gt;=8,"Atinge","Não atinge"),IF(#REF!="F",IF(CG178&gt;=8,"Atinge","Não atinge"),"erro")),IF(#REF!&gt;=90,IF(#REF!="M",IF(CG178&gt;=7,"Atinge","Não atinge"),IF(#REF!="F",IF(CG178&gt;=4,"Atinge","Não atinge"),"erro")),IF(AND(#REF!&lt;70,#REF!&gt;64),IF(#REF!="M",IF(CG178&lt;14,"Atinge","Não atinge"),IF(#REF!="F",IF(CG178&lt;12,"Atinge","Não atinge"),"erro")),""))))))))</f>
        <v>#REF!</v>
      </c>
      <c r="CI178" s="68"/>
      <c r="CJ178" s="10" t="e">
        <f>IF(AND(#REF!&lt;=69,#REF!&gt;=60),IF(#REF!="M",IF(CI178&lt;=8,"Atinge","Não atinge"),IF(#REF!="F",IF(CI178&lt;=8,"Atinge","Não atinge"),"erro")),IF(AND(#REF!&lt;=79,#REF!&gt;=70),IF(#REF!="M",IF(CI178&lt;=9,"Atinge","Não atinge"),IF(#REF!="F",IF(CI178&lt;=9,"Atinge","Não atinge"),"erro")),IF(#REF!&gt;=80,IF(#REF!="M",IF(CI178&lt;=10,"Atinge","Não atinge"),IF(#REF!="F",IF(CI178&lt;=11,"Atinge","Não atinge"),"erro")),"")))</f>
        <v>#REF!</v>
      </c>
      <c r="CK178" s="68"/>
      <c r="CL178" s="68"/>
      <c r="CM178" s="68"/>
      <c r="CN178" s="68"/>
      <c r="CO178" s="68"/>
      <c r="CP178" s="68"/>
      <c r="CQ178" s="68"/>
      <c r="CR178" s="9">
        <f t="shared" si="22"/>
        <v>0</v>
      </c>
      <c r="CS178" s="68"/>
      <c r="CT178" s="9" t="str">
        <f t="shared" si="23"/>
        <v>Não atinge</v>
      </c>
      <c r="CU178" s="69"/>
      <c r="CV178" s="9" t="str">
        <f t="shared" si="24"/>
        <v>Atinge</v>
      </c>
      <c r="CW178" s="115"/>
      <c r="CX178" s="70"/>
      <c r="CY178" s="70"/>
      <c r="CZ178" s="35">
        <f t="shared" si="25"/>
        <v>0</v>
      </c>
      <c r="DA178" s="58"/>
      <c r="DB178" s="68"/>
      <c r="DC178" s="10" t="e">
        <f>IF(AND(#REF!&lt;=64,#REF!&gt;=60),IF(#REF!="M",IF(DB178&gt;=14,"Atinge","Não atinge"),IF(#REF!="F",IF(DB178&gt;=12,"Atinge","Não atinge"),"erro")),IF(AND(#REF!&lt;=69,#REF!&gt;=65),IF(#REF!="M",IF(DB178&gt;=12,"Atinge","Não atinge"),IF(#REF!="F",IF(DB178&gt;=11,"Atinge","Não atinge"),"erro")),IF(AND(#REF!&lt;=74,#REF!&gt;=70),IF(#REF!="M",IF(DB178&gt;=12,"Atinge","Não atinge"),IF(#REF!="F",IF(DB178&gt;=10,"Atinge","Não atinge"),"erro")),IF(AND(#REF!&lt;=79,#REF!&gt;=75),IF(#REF!="M",IF(DB178&gt;=11,"Atinge","Não atinge"),IF(#REF!="F",IF(DB178&gt;=10,"Atinge","Não atinge"),"erro")),IF(AND(#REF!&lt;=84,#REF!&gt;=80),IF(#REF!="M",IF(DB178&gt;=10,"Atinge","Não atinge"),IF(#REF!="F",IF(DB178&gt;=9,"Atinge","Não atinge"),"erro")),IF(AND(#REF!&lt;=89,#REF!&gt;=85),IF(#REF!="M",IF(DB178&gt;=8,"Atinge","Não atinge"),IF(#REF!="F",IF(DB178&gt;=8,"Atinge","Não atinge"),"erro")),IF(#REF!&gt;=90,IF(#REF!="M",IF(DB178&gt;=7,"Atinge","Não atinge"),IF(#REF!="F",IF(DB178&gt;=4,"Atinge","Não atinge"),"erro")),IF(AND(#REF!&lt;70,#REF!&gt;64),IF(#REF!="M",IF(DB178&lt;14,"Atinge","Não atinge"),IF(#REF!="F",IF(DB178&lt;12,"Atinge","Não atinge"),"erro")),""))))))))</f>
        <v>#REF!</v>
      </c>
      <c r="DD178" s="68"/>
      <c r="DE178" s="10" t="e">
        <f>IF(AND(#REF!&lt;=69,#REF!&gt;=60),IF(#REF!="M",IF(DD178&lt;=8,"Atinge","Não atinge"),IF(#REF!="F",IF(DD178&lt;=8,"Atinge","Não atinge"),"erro")),IF(AND(#REF!&lt;=79,#REF!&gt;=70),IF(#REF!="M",IF(DD178&lt;=9,"Atinge","Não atinge"),IF(#REF!="F",IF(DD178&lt;=9,"Atinge","Não atinge"),"erro")),IF(#REF!&gt;=80,IF(#REF!="M",IF(DD178&lt;=10,"Atinge","Não atinge"),IF(#REF!="F",IF(DD178&lt;=11,"Atinge","Não atinge"),"erro")),"")))</f>
        <v>#REF!</v>
      </c>
      <c r="DF178" s="68"/>
      <c r="DG178" s="68"/>
      <c r="DH178" s="68"/>
      <c r="DI178" s="68"/>
      <c r="DJ178" s="68"/>
      <c r="DK178" s="68"/>
      <c r="DL178" s="68"/>
      <c r="DM178" s="9">
        <f t="shared" si="26"/>
        <v>0</v>
      </c>
      <c r="DN178" s="9" t="str">
        <f t="shared" si="29"/>
        <v>Não Atinge</v>
      </c>
      <c r="DO178" s="68"/>
      <c r="DP178" s="9" t="str">
        <f t="shared" si="27"/>
        <v>Não atinge</v>
      </c>
      <c r="DQ178" s="69"/>
      <c r="DR178" s="9" t="str">
        <f t="shared" si="28"/>
        <v>Atinge</v>
      </c>
      <c r="DS178" s="115"/>
      <c r="DT178" s="58"/>
      <c r="DU178" s="59"/>
      <c r="DV178" s="59"/>
      <c r="DW178" s="67"/>
      <c r="DX178" s="67"/>
      <c r="DY178" s="59"/>
      <c r="DZ178" s="67"/>
      <c r="EA178" s="59"/>
      <c r="EB178" s="59"/>
      <c r="EC178" s="59"/>
      <c r="ED178" s="59"/>
      <c r="EE178" s="59"/>
      <c r="EF178" s="67"/>
    </row>
    <row r="179" spans="1:136" s="5" customFormat="1" ht="24.95" customHeight="1">
      <c r="A179" s="9">
        <v>176</v>
      </c>
      <c r="B179" s="73" t="str">
        <f>'DADOS PESSOAIS'!B179</f>
        <v>(código)</v>
      </c>
      <c r="C179" s="58"/>
      <c r="D179" s="65"/>
      <c r="E179" s="65"/>
      <c r="F179" s="64"/>
      <c r="G179" s="59"/>
      <c r="H179" s="59"/>
      <c r="I179" s="67"/>
      <c r="J179" s="67"/>
      <c r="K179" s="59"/>
      <c r="L179" s="67"/>
      <c r="M179" s="59"/>
      <c r="N179" s="59"/>
      <c r="O179" s="59"/>
      <c r="P179" s="59"/>
      <c r="Q179" s="59"/>
      <c r="R179" s="67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67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9">
        <f t="shared" si="21"/>
        <v>0</v>
      </c>
      <c r="CG179" s="68"/>
      <c r="CH179" s="10" t="e">
        <f>IF(AND(#REF!&lt;=64,#REF!&gt;=60),IF(#REF!="M",IF(CG179&gt;=14,"Atinge","Não atinge"),IF(#REF!="F",IF(CG179&gt;=12,"Atinge","Não atinge"),"erro")),IF(AND(#REF!&lt;=69,#REF!&gt;=65),IF(#REF!="M",IF(CG179&gt;=12,"Atinge","Não atinge"),IF(#REF!="F",IF(CG179&gt;=11,"Atinge","Não atinge"),"erro")),IF(AND(#REF!&lt;=74,#REF!&gt;=70),IF(#REF!="M",IF(CG179&gt;=12,"Atinge","Não atinge"),IF(#REF!="F",IF(CG179&gt;=10,"Atinge","Não atinge"),"erro")),IF(AND(#REF!&lt;=79,#REF!&gt;=75),IF(#REF!="M",IF(CG179&gt;=11,"Atinge","Não atinge"),IF(#REF!="F",IF(CG179&gt;=10,"Atinge","Não atinge"),"erro")),IF(AND(#REF!&lt;=84,#REF!&gt;=80),IF(#REF!="M",IF(CG179&gt;=10,"Atinge","Não atinge"),IF(#REF!="F",IF(CG179&gt;=9,"Atinge","Não atinge"),"erro")),IF(AND(#REF!&lt;=89,#REF!&gt;=85),IF(#REF!="M",IF(CG179&gt;=8,"Atinge","Não atinge"),IF(#REF!="F",IF(CG179&gt;=8,"Atinge","Não atinge"),"erro")),IF(#REF!&gt;=90,IF(#REF!="M",IF(CG179&gt;=7,"Atinge","Não atinge"),IF(#REF!="F",IF(CG179&gt;=4,"Atinge","Não atinge"),"erro")),IF(AND(#REF!&lt;70,#REF!&gt;64),IF(#REF!="M",IF(CG179&lt;14,"Atinge","Não atinge"),IF(#REF!="F",IF(CG179&lt;12,"Atinge","Não atinge"),"erro")),""))))))))</f>
        <v>#REF!</v>
      </c>
      <c r="CI179" s="68"/>
      <c r="CJ179" s="10" t="e">
        <f>IF(AND(#REF!&lt;=69,#REF!&gt;=60),IF(#REF!="M",IF(CI179&lt;=8,"Atinge","Não atinge"),IF(#REF!="F",IF(CI179&lt;=8,"Atinge","Não atinge"),"erro")),IF(AND(#REF!&lt;=79,#REF!&gt;=70),IF(#REF!="M",IF(CI179&lt;=9,"Atinge","Não atinge"),IF(#REF!="F",IF(CI179&lt;=9,"Atinge","Não atinge"),"erro")),IF(#REF!&gt;=80,IF(#REF!="M",IF(CI179&lt;=10,"Atinge","Não atinge"),IF(#REF!="F",IF(CI179&lt;=11,"Atinge","Não atinge"),"erro")),"")))</f>
        <v>#REF!</v>
      </c>
      <c r="CK179" s="68"/>
      <c r="CL179" s="68"/>
      <c r="CM179" s="68"/>
      <c r="CN179" s="68"/>
      <c r="CO179" s="68"/>
      <c r="CP179" s="68"/>
      <c r="CQ179" s="68"/>
      <c r="CR179" s="9">
        <f t="shared" si="22"/>
        <v>0</v>
      </c>
      <c r="CS179" s="68"/>
      <c r="CT179" s="9" t="str">
        <f t="shared" si="23"/>
        <v>Não atinge</v>
      </c>
      <c r="CU179" s="69"/>
      <c r="CV179" s="9" t="str">
        <f t="shared" si="24"/>
        <v>Atinge</v>
      </c>
      <c r="CW179" s="115"/>
      <c r="CX179" s="70"/>
      <c r="CY179" s="70"/>
      <c r="CZ179" s="35">
        <f t="shared" si="25"/>
        <v>0</v>
      </c>
      <c r="DA179" s="58"/>
      <c r="DB179" s="68"/>
      <c r="DC179" s="10" t="e">
        <f>IF(AND(#REF!&lt;=64,#REF!&gt;=60),IF(#REF!="M",IF(DB179&gt;=14,"Atinge","Não atinge"),IF(#REF!="F",IF(DB179&gt;=12,"Atinge","Não atinge"),"erro")),IF(AND(#REF!&lt;=69,#REF!&gt;=65),IF(#REF!="M",IF(DB179&gt;=12,"Atinge","Não atinge"),IF(#REF!="F",IF(DB179&gt;=11,"Atinge","Não atinge"),"erro")),IF(AND(#REF!&lt;=74,#REF!&gt;=70),IF(#REF!="M",IF(DB179&gt;=12,"Atinge","Não atinge"),IF(#REF!="F",IF(DB179&gt;=10,"Atinge","Não atinge"),"erro")),IF(AND(#REF!&lt;=79,#REF!&gt;=75),IF(#REF!="M",IF(DB179&gt;=11,"Atinge","Não atinge"),IF(#REF!="F",IF(DB179&gt;=10,"Atinge","Não atinge"),"erro")),IF(AND(#REF!&lt;=84,#REF!&gt;=80),IF(#REF!="M",IF(DB179&gt;=10,"Atinge","Não atinge"),IF(#REF!="F",IF(DB179&gt;=9,"Atinge","Não atinge"),"erro")),IF(AND(#REF!&lt;=89,#REF!&gt;=85),IF(#REF!="M",IF(DB179&gt;=8,"Atinge","Não atinge"),IF(#REF!="F",IF(DB179&gt;=8,"Atinge","Não atinge"),"erro")),IF(#REF!&gt;=90,IF(#REF!="M",IF(DB179&gt;=7,"Atinge","Não atinge"),IF(#REF!="F",IF(DB179&gt;=4,"Atinge","Não atinge"),"erro")),IF(AND(#REF!&lt;70,#REF!&gt;64),IF(#REF!="M",IF(DB179&lt;14,"Atinge","Não atinge"),IF(#REF!="F",IF(DB179&lt;12,"Atinge","Não atinge"),"erro")),""))))))))</f>
        <v>#REF!</v>
      </c>
      <c r="DD179" s="68"/>
      <c r="DE179" s="10" t="e">
        <f>IF(AND(#REF!&lt;=69,#REF!&gt;=60),IF(#REF!="M",IF(DD179&lt;=8,"Atinge","Não atinge"),IF(#REF!="F",IF(DD179&lt;=8,"Atinge","Não atinge"),"erro")),IF(AND(#REF!&lt;=79,#REF!&gt;=70),IF(#REF!="M",IF(DD179&lt;=9,"Atinge","Não atinge"),IF(#REF!="F",IF(DD179&lt;=9,"Atinge","Não atinge"),"erro")),IF(#REF!&gt;=80,IF(#REF!="M",IF(DD179&lt;=10,"Atinge","Não atinge"),IF(#REF!="F",IF(DD179&lt;=11,"Atinge","Não atinge"),"erro")),"")))</f>
        <v>#REF!</v>
      </c>
      <c r="DF179" s="68"/>
      <c r="DG179" s="68"/>
      <c r="DH179" s="68"/>
      <c r="DI179" s="68"/>
      <c r="DJ179" s="68"/>
      <c r="DK179" s="68"/>
      <c r="DL179" s="68"/>
      <c r="DM179" s="9">
        <f t="shared" si="26"/>
        <v>0</v>
      </c>
      <c r="DN179" s="9" t="str">
        <f t="shared" si="29"/>
        <v>Não Atinge</v>
      </c>
      <c r="DO179" s="68"/>
      <c r="DP179" s="9" t="str">
        <f t="shared" si="27"/>
        <v>Não atinge</v>
      </c>
      <c r="DQ179" s="69"/>
      <c r="DR179" s="9" t="str">
        <f t="shared" si="28"/>
        <v>Atinge</v>
      </c>
      <c r="DS179" s="115"/>
      <c r="DT179" s="58"/>
      <c r="DU179" s="59"/>
      <c r="DV179" s="59"/>
      <c r="DW179" s="67"/>
      <c r="DX179" s="67"/>
      <c r="DY179" s="59"/>
      <c r="DZ179" s="67"/>
      <c r="EA179" s="59"/>
      <c r="EB179" s="59"/>
      <c r="EC179" s="59"/>
      <c r="ED179" s="59"/>
      <c r="EE179" s="59"/>
      <c r="EF179" s="67"/>
    </row>
    <row r="180" spans="1:136" s="5" customFormat="1" ht="24.95" customHeight="1">
      <c r="A180" s="9">
        <v>177</v>
      </c>
      <c r="B180" s="73" t="str">
        <f>'DADOS PESSOAIS'!B180</f>
        <v>(código)</v>
      </c>
      <c r="C180" s="58"/>
      <c r="D180" s="65"/>
      <c r="E180" s="65"/>
      <c r="F180" s="64"/>
      <c r="G180" s="59"/>
      <c r="H180" s="59"/>
      <c r="I180" s="67"/>
      <c r="J180" s="67"/>
      <c r="K180" s="59"/>
      <c r="L180" s="67"/>
      <c r="M180" s="59"/>
      <c r="N180" s="59"/>
      <c r="O180" s="59"/>
      <c r="P180" s="59"/>
      <c r="Q180" s="59"/>
      <c r="R180" s="67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67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9">
        <f t="shared" si="21"/>
        <v>0</v>
      </c>
      <c r="CG180" s="68"/>
      <c r="CH180" s="10" t="e">
        <f>IF(AND(#REF!&lt;=64,#REF!&gt;=60),IF(#REF!="M",IF(CG180&gt;=14,"Atinge","Não atinge"),IF(#REF!="F",IF(CG180&gt;=12,"Atinge","Não atinge"),"erro")),IF(AND(#REF!&lt;=69,#REF!&gt;=65),IF(#REF!="M",IF(CG180&gt;=12,"Atinge","Não atinge"),IF(#REF!="F",IF(CG180&gt;=11,"Atinge","Não atinge"),"erro")),IF(AND(#REF!&lt;=74,#REF!&gt;=70),IF(#REF!="M",IF(CG180&gt;=12,"Atinge","Não atinge"),IF(#REF!="F",IF(CG180&gt;=10,"Atinge","Não atinge"),"erro")),IF(AND(#REF!&lt;=79,#REF!&gt;=75),IF(#REF!="M",IF(CG180&gt;=11,"Atinge","Não atinge"),IF(#REF!="F",IF(CG180&gt;=10,"Atinge","Não atinge"),"erro")),IF(AND(#REF!&lt;=84,#REF!&gt;=80),IF(#REF!="M",IF(CG180&gt;=10,"Atinge","Não atinge"),IF(#REF!="F",IF(CG180&gt;=9,"Atinge","Não atinge"),"erro")),IF(AND(#REF!&lt;=89,#REF!&gt;=85),IF(#REF!="M",IF(CG180&gt;=8,"Atinge","Não atinge"),IF(#REF!="F",IF(CG180&gt;=8,"Atinge","Não atinge"),"erro")),IF(#REF!&gt;=90,IF(#REF!="M",IF(CG180&gt;=7,"Atinge","Não atinge"),IF(#REF!="F",IF(CG180&gt;=4,"Atinge","Não atinge"),"erro")),IF(AND(#REF!&lt;70,#REF!&gt;64),IF(#REF!="M",IF(CG180&lt;14,"Atinge","Não atinge"),IF(#REF!="F",IF(CG180&lt;12,"Atinge","Não atinge"),"erro")),""))))))))</f>
        <v>#REF!</v>
      </c>
      <c r="CI180" s="68"/>
      <c r="CJ180" s="10" t="e">
        <f>IF(AND(#REF!&lt;=69,#REF!&gt;=60),IF(#REF!="M",IF(CI180&lt;=8,"Atinge","Não atinge"),IF(#REF!="F",IF(CI180&lt;=8,"Atinge","Não atinge"),"erro")),IF(AND(#REF!&lt;=79,#REF!&gt;=70),IF(#REF!="M",IF(CI180&lt;=9,"Atinge","Não atinge"),IF(#REF!="F",IF(CI180&lt;=9,"Atinge","Não atinge"),"erro")),IF(#REF!&gt;=80,IF(#REF!="M",IF(CI180&lt;=10,"Atinge","Não atinge"),IF(#REF!="F",IF(CI180&lt;=11,"Atinge","Não atinge"),"erro")),"")))</f>
        <v>#REF!</v>
      </c>
      <c r="CK180" s="68"/>
      <c r="CL180" s="68"/>
      <c r="CM180" s="68"/>
      <c r="CN180" s="68"/>
      <c r="CO180" s="68"/>
      <c r="CP180" s="68"/>
      <c r="CQ180" s="68"/>
      <c r="CR180" s="9">
        <f t="shared" si="22"/>
        <v>0</v>
      </c>
      <c r="CS180" s="68"/>
      <c r="CT180" s="9" t="str">
        <f t="shared" si="23"/>
        <v>Não atinge</v>
      </c>
      <c r="CU180" s="69"/>
      <c r="CV180" s="9" t="str">
        <f t="shared" si="24"/>
        <v>Atinge</v>
      </c>
      <c r="CW180" s="115"/>
      <c r="CX180" s="70"/>
      <c r="CY180" s="70"/>
      <c r="CZ180" s="35">
        <f t="shared" si="25"/>
        <v>0</v>
      </c>
      <c r="DA180" s="58"/>
      <c r="DB180" s="68"/>
      <c r="DC180" s="10" t="e">
        <f>IF(AND(#REF!&lt;=64,#REF!&gt;=60),IF(#REF!="M",IF(DB180&gt;=14,"Atinge","Não atinge"),IF(#REF!="F",IF(DB180&gt;=12,"Atinge","Não atinge"),"erro")),IF(AND(#REF!&lt;=69,#REF!&gt;=65),IF(#REF!="M",IF(DB180&gt;=12,"Atinge","Não atinge"),IF(#REF!="F",IF(DB180&gt;=11,"Atinge","Não atinge"),"erro")),IF(AND(#REF!&lt;=74,#REF!&gt;=70),IF(#REF!="M",IF(DB180&gt;=12,"Atinge","Não atinge"),IF(#REF!="F",IF(DB180&gt;=10,"Atinge","Não atinge"),"erro")),IF(AND(#REF!&lt;=79,#REF!&gt;=75),IF(#REF!="M",IF(DB180&gt;=11,"Atinge","Não atinge"),IF(#REF!="F",IF(DB180&gt;=10,"Atinge","Não atinge"),"erro")),IF(AND(#REF!&lt;=84,#REF!&gt;=80),IF(#REF!="M",IF(DB180&gt;=10,"Atinge","Não atinge"),IF(#REF!="F",IF(DB180&gt;=9,"Atinge","Não atinge"),"erro")),IF(AND(#REF!&lt;=89,#REF!&gt;=85),IF(#REF!="M",IF(DB180&gt;=8,"Atinge","Não atinge"),IF(#REF!="F",IF(DB180&gt;=8,"Atinge","Não atinge"),"erro")),IF(#REF!&gt;=90,IF(#REF!="M",IF(DB180&gt;=7,"Atinge","Não atinge"),IF(#REF!="F",IF(DB180&gt;=4,"Atinge","Não atinge"),"erro")),IF(AND(#REF!&lt;70,#REF!&gt;64),IF(#REF!="M",IF(DB180&lt;14,"Atinge","Não atinge"),IF(#REF!="F",IF(DB180&lt;12,"Atinge","Não atinge"),"erro")),""))))))))</f>
        <v>#REF!</v>
      </c>
      <c r="DD180" s="68"/>
      <c r="DE180" s="10" t="e">
        <f>IF(AND(#REF!&lt;=69,#REF!&gt;=60),IF(#REF!="M",IF(DD180&lt;=8,"Atinge","Não atinge"),IF(#REF!="F",IF(DD180&lt;=8,"Atinge","Não atinge"),"erro")),IF(AND(#REF!&lt;=79,#REF!&gt;=70),IF(#REF!="M",IF(DD180&lt;=9,"Atinge","Não atinge"),IF(#REF!="F",IF(DD180&lt;=9,"Atinge","Não atinge"),"erro")),IF(#REF!&gt;=80,IF(#REF!="M",IF(DD180&lt;=10,"Atinge","Não atinge"),IF(#REF!="F",IF(DD180&lt;=11,"Atinge","Não atinge"),"erro")),"")))</f>
        <v>#REF!</v>
      </c>
      <c r="DF180" s="68"/>
      <c r="DG180" s="68"/>
      <c r="DH180" s="68"/>
      <c r="DI180" s="68"/>
      <c r="DJ180" s="68"/>
      <c r="DK180" s="68"/>
      <c r="DL180" s="68"/>
      <c r="DM180" s="9">
        <f t="shared" si="26"/>
        <v>0</v>
      </c>
      <c r="DN180" s="9" t="str">
        <f t="shared" si="29"/>
        <v>Não Atinge</v>
      </c>
      <c r="DO180" s="68"/>
      <c r="DP180" s="9" t="str">
        <f t="shared" si="27"/>
        <v>Não atinge</v>
      </c>
      <c r="DQ180" s="69"/>
      <c r="DR180" s="9" t="str">
        <f t="shared" si="28"/>
        <v>Atinge</v>
      </c>
      <c r="DS180" s="115"/>
      <c r="DT180" s="58"/>
      <c r="DU180" s="59"/>
      <c r="DV180" s="59"/>
      <c r="DW180" s="67"/>
      <c r="DX180" s="67"/>
      <c r="DY180" s="59"/>
      <c r="DZ180" s="67"/>
      <c r="EA180" s="59"/>
      <c r="EB180" s="59"/>
      <c r="EC180" s="59"/>
      <c r="ED180" s="59"/>
      <c r="EE180" s="59"/>
      <c r="EF180" s="67"/>
    </row>
    <row r="181" spans="1:136" s="5" customFormat="1" ht="24.95" customHeight="1">
      <c r="A181" s="9">
        <v>178</v>
      </c>
      <c r="B181" s="73" t="str">
        <f>'DADOS PESSOAIS'!B181</f>
        <v>(código)</v>
      </c>
      <c r="C181" s="58"/>
      <c r="D181" s="65"/>
      <c r="E181" s="65"/>
      <c r="F181" s="64"/>
      <c r="G181" s="59"/>
      <c r="H181" s="59"/>
      <c r="I181" s="67"/>
      <c r="J181" s="67"/>
      <c r="K181" s="59"/>
      <c r="L181" s="67"/>
      <c r="M181" s="59"/>
      <c r="N181" s="59"/>
      <c r="O181" s="59"/>
      <c r="P181" s="59"/>
      <c r="Q181" s="59"/>
      <c r="R181" s="67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67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9">
        <f t="shared" si="21"/>
        <v>0</v>
      </c>
      <c r="CG181" s="68"/>
      <c r="CH181" s="10" t="e">
        <f>IF(AND(#REF!&lt;=64,#REF!&gt;=60),IF(#REF!="M",IF(CG181&gt;=14,"Atinge","Não atinge"),IF(#REF!="F",IF(CG181&gt;=12,"Atinge","Não atinge"),"erro")),IF(AND(#REF!&lt;=69,#REF!&gt;=65),IF(#REF!="M",IF(CG181&gt;=12,"Atinge","Não atinge"),IF(#REF!="F",IF(CG181&gt;=11,"Atinge","Não atinge"),"erro")),IF(AND(#REF!&lt;=74,#REF!&gt;=70),IF(#REF!="M",IF(CG181&gt;=12,"Atinge","Não atinge"),IF(#REF!="F",IF(CG181&gt;=10,"Atinge","Não atinge"),"erro")),IF(AND(#REF!&lt;=79,#REF!&gt;=75),IF(#REF!="M",IF(CG181&gt;=11,"Atinge","Não atinge"),IF(#REF!="F",IF(CG181&gt;=10,"Atinge","Não atinge"),"erro")),IF(AND(#REF!&lt;=84,#REF!&gt;=80),IF(#REF!="M",IF(CG181&gt;=10,"Atinge","Não atinge"),IF(#REF!="F",IF(CG181&gt;=9,"Atinge","Não atinge"),"erro")),IF(AND(#REF!&lt;=89,#REF!&gt;=85),IF(#REF!="M",IF(CG181&gt;=8,"Atinge","Não atinge"),IF(#REF!="F",IF(CG181&gt;=8,"Atinge","Não atinge"),"erro")),IF(#REF!&gt;=90,IF(#REF!="M",IF(CG181&gt;=7,"Atinge","Não atinge"),IF(#REF!="F",IF(CG181&gt;=4,"Atinge","Não atinge"),"erro")),IF(AND(#REF!&lt;70,#REF!&gt;64),IF(#REF!="M",IF(CG181&lt;14,"Atinge","Não atinge"),IF(#REF!="F",IF(CG181&lt;12,"Atinge","Não atinge"),"erro")),""))))))))</f>
        <v>#REF!</v>
      </c>
      <c r="CI181" s="68"/>
      <c r="CJ181" s="10" t="e">
        <f>IF(AND(#REF!&lt;=69,#REF!&gt;=60),IF(#REF!="M",IF(CI181&lt;=8,"Atinge","Não atinge"),IF(#REF!="F",IF(CI181&lt;=8,"Atinge","Não atinge"),"erro")),IF(AND(#REF!&lt;=79,#REF!&gt;=70),IF(#REF!="M",IF(CI181&lt;=9,"Atinge","Não atinge"),IF(#REF!="F",IF(CI181&lt;=9,"Atinge","Não atinge"),"erro")),IF(#REF!&gt;=80,IF(#REF!="M",IF(CI181&lt;=10,"Atinge","Não atinge"),IF(#REF!="F",IF(CI181&lt;=11,"Atinge","Não atinge"),"erro")),"")))</f>
        <v>#REF!</v>
      </c>
      <c r="CK181" s="68"/>
      <c r="CL181" s="68"/>
      <c r="CM181" s="68"/>
      <c r="CN181" s="68"/>
      <c r="CO181" s="68"/>
      <c r="CP181" s="68"/>
      <c r="CQ181" s="68"/>
      <c r="CR181" s="9">
        <f t="shared" si="22"/>
        <v>0</v>
      </c>
      <c r="CS181" s="68"/>
      <c r="CT181" s="9" t="str">
        <f t="shared" si="23"/>
        <v>Não atinge</v>
      </c>
      <c r="CU181" s="69"/>
      <c r="CV181" s="9" t="str">
        <f t="shared" si="24"/>
        <v>Atinge</v>
      </c>
      <c r="CW181" s="115"/>
      <c r="CX181" s="70"/>
      <c r="CY181" s="70"/>
      <c r="CZ181" s="35">
        <f t="shared" si="25"/>
        <v>0</v>
      </c>
      <c r="DA181" s="58"/>
      <c r="DB181" s="68"/>
      <c r="DC181" s="10" t="e">
        <f>IF(AND(#REF!&lt;=64,#REF!&gt;=60),IF(#REF!="M",IF(DB181&gt;=14,"Atinge","Não atinge"),IF(#REF!="F",IF(DB181&gt;=12,"Atinge","Não atinge"),"erro")),IF(AND(#REF!&lt;=69,#REF!&gt;=65),IF(#REF!="M",IF(DB181&gt;=12,"Atinge","Não atinge"),IF(#REF!="F",IF(DB181&gt;=11,"Atinge","Não atinge"),"erro")),IF(AND(#REF!&lt;=74,#REF!&gt;=70),IF(#REF!="M",IF(DB181&gt;=12,"Atinge","Não atinge"),IF(#REF!="F",IF(DB181&gt;=10,"Atinge","Não atinge"),"erro")),IF(AND(#REF!&lt;=79,#REF!&gt;=75),IF(#REF!="M",IF(DB181&gt;=11,"Atinge","Não atinge"),IF(#REF!="F",IF(DB181&gt;=10,"Atinge","Não atinge"),"erro")),IF(AND(#REF!&lt;=84,#REF!&gt;=80),IF(#REF!="M",IF(DB181&gt;=10,"Atinge","Não atinge"),IF(#REF!="F",IF(DB181&gt;=9,"Atinge","Não atinge"),"erro")),IF(AND(#REF!&lt;=89,#REF!&gt;=85),IF(#REF!="M",IF(DB181&gt;=8,"Atinge","Não atinge"),IF(#REF!="F",IF(DB181&gt;=8,"Atinge","Não atinge"),"erro")),IF(#REF!&gt;=90,IF(#REF!="M",IF(DB181&gt;=7,"Atinge","Não atinge"),IF(#REF!="F",IF(DB181&gt;=4,"Atinge","Não atinge"),"erro")),IF(AND(#REF!&lt;70,#REF!&gt;64),IF(#REF!="M",IF(DB181&lt;14,"Atinge","Não atinge"),IF(#REF!="F",IF(DB181&lt;12,"Atinge","Não atinge"),"erro")),""))))))))</f>
        <v>#REF!</v>
      </c>
      <c r="DD181" s="68"/>
      <c r="DE181" s="10" t="e">
        <f>IF(AND(#REF!&lt;=69,#REF!&gt;=60),IF(#REF!="M",IF(DD181&lt;=8,"Atinge","Não atinge"),IF(#REF!="F",IF(DD181&lt;=8,"Atinge","Não atinge"),"erro")),IF(AND(#REF!&lt;=79,#REF!&gt;=70),IF(#REF!="M",IF(DD181&lt;=9,"Atinge","Não atinge"),IF(#REF!="F",IF(DD181&lt;=9,"Atinge","Não atinge"),"erro")),IF(#REF!&gt;=80,IF(#REF!="M",IF(DD181&lt;=10,"Atinge","Não atinge"),IF(#REF!="F",IF(DD181&lt;=11,"Atinge","Não atinge"),"erro")),"")))</f>
        <v>#REF!</v>
      </c>
      <c r="DF181" s="68"/>
      <c r="DG181" s="68"/>
      <c r="DH181" s="68"/>
      <c r="DI181" s="68"/>
      <c r="DJ181" s="68"/>
      <c r="DK181" s="68"/>
      <c r="DL181" s="68"/>
      <c r="DM181" s="9">
        <f t="shared" si="26"/>
        <v>0</v>
      </c>
      <c r="DN181" s="9" t="str">
        <f t="shared" si="29"/>
        <v>Não Atinge</v>
      </c>
      <c r="DO181" s="68"/>
      <c r="DP181" s="9" t="str">
        <f t="shared" si="27"/>
        <v>Não atinge</v>
      </c>
      <c r="DQ181" s="69"/>
      <c r="DR181" s="9" t="str">
        <f t="shared" si="28"/>
        <v>Atinge</v>
      </c>
      <c r="DS181" s="115"/>
      <c r="DT181" s="58"/>
      <c r="DU181" s="59"/>
      <c r="DV181" s="59"/>
      <c r="DW181" s="67"/>
      <c r="DX181" s="67"/>
      <c r="DY181" s="59"/>
      <c r="DZ181" s="67"/>
      <c r="EA181" s="59"/>
      <c r="EB181" s="59"/>
      <c r="EC181" s="59"/>
      <c r="ED181" s="59"/>
      <c r="EE181" s="59"/>
      <c r="EF181" s="67"/>
    </row>
    <row r="182" spans="1:136" s="5" customFormat="1" ht="24.95" customHeight="1">
      <c r="A182" s="9">
        <v>179</v>
      </c>
      <c r="B182" s="73" t="str">
        <f>'DADOS PESSOAIS'!B182</f>
        <v>(código)</v>
      </c>
      <c r="C182" s="58"/>
      <c r="D182" s="65"/>
      <c r="E182" s="65"/>
      <c r="F182" s="64"/>
      <c r="G182" s="59"/>
      <c r="H182" s="59"/>
      <c r="I182" s="67"/>
      <c r="J182" s="67"/>
      <c r="K182" s="59"/>
      <c r="L182" s="67"/>
      <c r="M182" s="59"/>
      <c r="N182" s="59"/>
      <c r="O182" s="59"/>
      <c r="P182" s="59"/>
      <c r="Q182" s="59"/>
      <c r="R182" s="67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67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9">
        <f t="shared" si="21"/>
        <v>0</v>
      </c>
      <c r="CG182" s="68"/>
      <c r="CH182" s="10" t="e">
        <f>IF(AND(#REF!&lt;=64,#REF!&gt;=60),IF(#REF!="M",IF(CG182&gt;=14,"Atinge","Não atinge"),IF(#REF!="F",IF(CG182&gt;=12,"Atinge","Não atinge"),"erro")),IF(AND(#REF!&lt;=69,#REF!&gt;=65),IF(#REF!="M",IF(CG182&gt;=12,"Atinge","Não atinge"),IF(#REF!="F",IF(CG182&gt;=11,"Atinge","Não atinge"),"erro")),IF(AND(#REF!&lt;=74,#REF!&gt;=70),IF(#REF!="M",IF(CG182&gt;=12,"Atinge","Não atinge"),IF(#REF!="F",IF(CG182&gt;=10,"Atinge","Não atinge"),"erro")),IF(AND(#REF!&lt;=79,#REF!&gt;=75),IF(#REF!="M",IF(CG182&gt;=11,"Atinge","Não atinge"),IF(#REF!="F",IF(CG182&gt;=10,"Atinge","Não atinge"),"erro")),IF(AND(#REF!&lt;=84,#REF!&gt;=80),IF(#REF!="M",IF(CG182&gt;=10,"Atinge","Não atinge"),IF(#REF!="F",IF(CG182&gt;=9,"Atinge","Não atinge"),"erro")),IF(AND(#REF!&lt;=89,#REF!&gt;=85),IF(#REF!="M",IF(CG182&gt;=8,"Atinge","Não atinge"),IF(#REF!="F",IF(CG182&gt;=8,"Atinge","Não atinge"),"erro")),IF(#REF!&gt;=90,IF(#REF!="M",IF(CG182&gt;=7,"Atinge","Não atinge"),IF(#REF!="F",IF(CG182&gt;=4,"Atinge","Não atinge"),"erro")),IF(AND(#REF!&lt;70,#REF!&gt;64),IF(#REF!="M",IF(CG182&lt;14,"Atinge","Não atinge"),IF(#REF!="F",IF(CG182&lt;12,"Atinge","Não atinge"),"erro")),""))))))))</f>
        <v>#REF!</v>
      </c>
      <c r="CI182" s="68"/>
      <c r="CJ182" s="10" t="e">
        <f>IF(AND(#REF!&lt;=69,#REF!&gt;=60),IF(#REF!="M",IF(CI182&lt;=8,"Atinge","Não atinge"),IF(#REF!="F",IF(CI182&lt;=8,"Atinge","Não atinge"),"erro")),IF(AND(#REF!&lt;=79,#REF!&gt;=70),IF(#REF!="M",IF(CI182&lt;=9,"Atinge","Não atinge"),IF(#REF!="F",IF(CI182&lt;=9,"Atinge","Não atinge"),"erro")),IF(#REF!&gt;=80,IF(#REF!="M",IF(CI182&lt;=10,"Atinge","Não atinge"),IF(#REF!="F",IF(CI182&lt;=11,"Atinge","Não atinge"),"erro")),"")))</f>
        <v>#REF!</v>
      </c>
      <c r="CK182" s="68"/>
      <c r="CL182" s="68"/>
      <c r="CM182" s="68"/>
      <c r="CN182" s="68"/>
      <c r="CO182" s="68"/>
      <c r="CP182" s="68"/>
      <c r="CQ182" s="68"/>
      <c r="CR182" s="9">
        <f t="shared" si="22"/>
        <v>0</v>
      </c>
      <c r="CS182" s="68"/>
      <c r="CT182" s="9" t="str">
        <f t="shared" si="23"/>
        <v>Não atinge</v>
      </c>
      <c r="CU182" s="69"/>
      <c r="CV182" s="9" t="str">
        <f t="shared" si="24"/>
        <v>Atinge</v>
      </c>
      <c r="CW182" s="115"/>
      <c r="CX182" s="70"/>
      <c r="CY182" s="70"/>
      <c r="CZ182" s="35">
        <f t="shared" si="25"/>
        <v>0</v>
      </c>
      <c r="DA182" s="58"/>
      <c r="DB182" s="68"/>
      <c r="DC182" s="10" t="e">
        <f>IF(AND(#REF!&lt;=64,#REF!&gt;=60),IF(#REF!="M",IF(DB182&gt;=14,"Atinge","Não atinge"),IF(#REF!="F",IF(DB182&gt;=12,"Atinge","Não atinge"),"erro")),IF(AND(#REF!&lt;=69,#REF!&gt;=65),IF(#REF!="M",IF(DB182&gt;=12,"Atinge","Não atinge"),IF(#REF!="F",IF(DB182&gt;=11,"Atinge","Não atinge"),"erro")),IF(AND(#REF!&lt;=74,#REF!&gt;=70),IF(#REF!="M",IF(DB182&gt;=12,"Atinge","Não atinge"),IF(#REF!="F",IF(DB182&gt;=10,"Atinge","Não atinge"),"erro")),IF(AND(#REF!&lt;=79,#REF!&gt;=75),IF(#REF!="M",IF(DB182&gt;=11,"Atinge","Não atinge"),IF(#REF!="F",IF(DB182&gt;=10,"Atinge","Não atinge"),"erro")),IF(AND(#REF!&lt;=84,#REF!&gt;=80),IF(#REF!="M",IF(DB182&gt;=10,"Atinge","Não atinge"),IF(#REF!="F",IF(DB182&gt;=9,"Atinge","Não atinge"),"erro")),IF(AND(#REF!&lt;=89,#REF!&gt;=85),IF(#REF!="M",IF(DB182&gt;=8,"Atinge","Não atinge"),IF(#REF!="F",IF(DB182&gt;=8,"Atinge","Não atinge"),"erro")),IF(#REF!&gt;=90,IF(#REF!="M",IF(DB182&gt;=7,"Atinge","Não atinge"),IF(#REF!="F",IF(DB182&gt;=4,"Atinge","Não atinge"),"erro")),IF(AND(#REF!&lt;70,#REF!&gt;64),IF(#REF!="M",IF(DB182&lt;14,"Atinge","Não atinge"),IF(#REF!="F",IF(DB182&lt;12,"Atinge","Não atinge"),"erro")),""))))))))</f>
        <v>#REF!</v>
      </c>
      <c r="DD182" s="68"/>
      <c r="DE182" s="10" t="e">
        <f>IF(AND(#REF!&lt;=69,#REF!&gt;=60),IF(#REF!="M",IF(DD182&lt;=8,"Atinge","Não atinge"),IF(#REF!="F",IF(DD182&lt;=8,"Atinge","Não atinge"),"erro")),IF(AND(#REF!&lt;=79,#REF!&gt;=70),IF(#REF!="M",IF(DD182&lt;=9,"Atinge","Não atinge"),IF(#REF!="F",IF(DD182&lt;=9,"Atinge","Não atinge"),"erro")),IF(#REF!&gt;=80,IF(#REF!="M",IF(DD182&lt;=10,"Atinge","Não atinge"),IF(#REF!="F",IF(DD182&lt;=11,"Atinge","Não atinge"),"erro")),"")))</f>
        <v>#REF!</v>
      </c>
      <c r="DF182" s="68"/>
      <c r="DG182" s="68"/>
      <c r="DH182" s="68"/>
      <c r="DI182" s="68"/>
      <c r="DJ182" s="68"/>
      <c r="DK182" s="68"/>
      <c r="DL182" s="68"/>
      <c r="DM182" s="9">
        <f t="shared" si="26"/>
        <v>0</v>
      </c>
      <c r="DN182" s="9" t="str">
        <f t="shared" si="29"/>
        <v>Não Atinge</v>
      </c>
      <c r="DO182" s="68"/>
      <c r="DP182" s="9" t="str">
        <f t="shared" si="27"/>
        <v>Não atinge</v>
      </c>
      <c r="DQ182" s="69"/>
      <c r="DR182" s="9" t="str">
        <f t="shared" si="28"/>
        <v>Atinge</v>
      </c>
      <c r="DS182" s="115"/>
      <c r="DT182" s="58"/>
      <c r="DU182" s="59"/>
      <c r="DV182" s="59"/>
      <c r="DW182" s="67"/>
      <c r="DX182" s="67"/>
      <c r="DY182" s="59"/>
      <c r="DZ182" s="67"/>
      <c r="EA182" s="59"/>
      <c r="EB182" s="59"/>
      <c r="EC182" s="59"/>
      <c r="ED182" s="59"/>
      <c r="EE182" s="59"/>
      <c r="EF182" s="67"/>
    </row>
    <row r="183" spans="1:136" s="5" customFormat="1" ht="24.95" customHeight="1">
      <c r="A183" s="9">
        <v>180</v>
      </c>
      <c r="B183" s="73" t="str">
        <f>'DADOS PESSOAIS'!B183</f>
        <v>(código)</v>
      </c>
      <c r="C183" s="58"/>
      <c r="D183" s="65"/>
      <c r="E183" s="65"/>
      <c r="F183" s="64"/>
      <c r="G183" s="59"/>
      <c r="H183" s="59"/>
      <c r="I183" s="67"/>
      <c r="J183" s="67"/>
      <c r="K183" s="59"/>
      <c r="L183" s="67"/>
      <c r="M183" s="59"/>
      <c r="N183" s="59"/>
      <c r="O183" s="59"/>
      <c r="P183" s="59"/>
      <c r="Q183" s="59"/>
      <c r="R183" s="67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67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9">
        <f t="shared" si="21"/>
        <v>0</v>
      </c>
      <c r="CG183" s="68"/>
      <c r="CH183" s="10" t="e">
        <f>IF(AND(#REF!&lt;=64,#REF!&gt;=60),IF(#REF!="M",IF(CG183&gt;=14,"Atinge","Não atinge"),IF(#REF!="F",IF(CG183&gt;=12,"Atinge","Não atinge"),"erro")),IF(AND(#REF!&lt;=69,#REF!&gt;=65),IF(#REF!="M",IF(CG183&gt;=12,"Atinge","Não atinge"),IF(#REF!="F",IF(CG183&gt;=11,"Atinge","Não atinge"),"erro")),IF(AND(#REF!&lt;=74,#REF!&gt;=70),IF(#REF!="M",IF(CG183&gt;=12,"Atinge","Não atinge"),IF(#REF!="F",IF(CG183&gt;=10,"Atinge","Não atinge"),"erro")),IF(AND(#REF!&lt;=79,#REF!&gt;=75),IF(#REF!="M",IF(CG183&gt;=11,"Atinge","Não atinge"),IF(#REF!="F",IF(CG183&gt;=10,"Atinge","Não atinge"),"erro")),IF(AND(#REF!&lt;=84,#REF!&gt;=80),IF(#REF!="M",IF(CG183&gt;=10,"Atinge","Não atinge"),IF(#REF!="F",IF(CG183&gt;=9,"Atinge","Não atinge"),"erro")),IF(AND(#REF!&lt;=89,#REF!&gt;=85),IF(#REF!="M",IF(CG183&gt;=8,"Atinge","Não atinge"),IF(#REF!="F",IF(CG183&gt;=8,"Atinge","Não atinge"),"erro")),IF(#REF!&gt;=90,IF(#REF!="M",IF(CG183&gt;=7,"Atinge","Não atinge"),IF(#REF!="F",IF(CG183&gt;=4,"Atinge","Não atinge"),"erro")),IF(AND(#REF!&lt;70,#REF!&gt;64),IF(#REF!="M",IF(CG183&lt;14,"Atinge","Não atinge"),IF(#REF!="F",IF(CG183&lt;12,"Atinge","Não atinge"),"erro")),""))))))))</f>
        <v>#REF!</v>
      </c>
      <c r="CI183" s="68"/>
      <c r="CJ183" s="10" t="e">
        <f>IF(AND(#REF!&lt;=69,#REF!&gt;=60),IF(#REF!="M",IF(CI183&lt;=8,"Atinge","Não atinge"),IF(#REF!="F",IF(CI183&lt;=8,"Atinge","Não atinge"),"erro")),IF(AND(#REF!&lt;=79,#REF!&gt;=70),IF(#REF!="M",IF(CI183&lt;=9,"Atinge","Não atinge"),IF(#REF!="F",IF(CI183&lt;=9,"Atinge","Não atinge"),"erro")),IF(#REF!&gt;=80,IF(#REF!="M",IF(CI183&lt;=10,"Atinge","Não atinge"),IF(#REF!="F",IF(CI183&lt;=11,"Atinge","Não atinge"),"erro")),"")))</f>
        <v>#REF!</v>
      </c>
      <c r="CK183" s="68"/>
      <c r="CL183" s="68"/>
      <c r="CM183" s="68"/>
      <c r="CN183" s="68"/>
      <c r="CO183" s="68"/>
      <c r="CP183" s="68"/>
      <c r="CQ183" s="68"/>
      <c r="CR183" s="9">
        <f t="shared" si="22"/>
        <v>0</v>
      </c>
      <c r="CS183" s="68"/>
      <c r="CT183" s="9" t="str">
        <f t="shared" si="23"/>
        <v>Não atinge</v>
      </c>
      <c r="CU183" s="69"/>
      <c r="CV183" s="9" t="str">
        <f t="shared" si="24"/>
        <v>Atinge</v>
      </c>
      <c r="CW183" s="115"/>
      <c r="CX183" s="70"/>
      <c r="CY183" s="70"/>
      <c r="CZ183" s="35">
        <f t="shared" si="25"/>
        <v>0</v>
      </c>
      <c r="DA183" s="58"/>
      <c r="DB183" s="68"/>
      <c r="DC183" s="10" t="e">
        <f>IF(AND(#REF!&lt;=64,#REF!&gt;=60),IF(#REF!="M",IF(DB183&gt;=14,"Atinge","Não atinge"),IF(#REF!="F",IF(DB183&gt;=12,"Atinge","Não atinge"),"erro")),IF(AND(#REF!&lt;=69,#REF!&gt;=65),IF(#REF!="M",IF(DB183&gt;=12,"Atinge","Não atinge"),IF(#REF!="F",IF(DB183&gt;=11,"Atinge","Não atinge"),"erro")),IF(AND(#REF!&lt;=74,#REF!&gt;=70),IF(#REF!="M",IF(DB183&gt;=12,"Atinge","Não atinge"),IF(#REF!="F",IF(DB183&gt;=10,"Atinge","Não atinge"),"erro")),IF(AND(#REF!&lt;=79,#REF!&gt;=75),IF(#REF!="M",IF(DB183&gt;=11,"Atinge","Não atinge"),IF(#REF!="F",IF(DB183&gt;=10,"Atinge","Não atinge"),"erro")),IF(AND(#REF!&lt;=84,#REF!&gt;=80),IF(#REF!="M",IF(DB183&gt;=10,"Atinge","Não atinge"),IF(#REF!="F",IF(DB183&gt;=9,"Atinge","Não atinge"),"erro")),IF(AND(#REF!&lt;=89,#REF!&gt;=85),IF(#REF!="M",IF(DB183&gt;=8,"Atinge","Não atinge"),IF(#REF!="F",IF(DB183&gt;=8,"Atinge","Não atinge"),"erro")),IF(#REF!&gt;=90,IF(#REF!="M",IF(DB183&gt;=7,"Atinge","Não atinge"),IF(#REF!="F",IF(DB183&gt;=4,"Atinge","Não atinge"),"erro")),IF(AND(#REF!&lt;70,#REF!&gt;64),IF(#REF!="M",IF(DB183&lt;14,"Atinge","Não atinge"),IF(#REF!="F",IF(DB183&lt;12,"Atinge","Não atinge"),"erro")),""))))))))</f>
        <v>#REF!</v>
      </c>
      <c r="DD183" s="68"/>
      <c r="DE183" s="10" t="e">
        <f>IF(AND(#REF!&lt;=69,#REF!&gt;=60),IF(#REF!="M",IF(DD183&lt;=8,"Atinge","Não atinge"),IF(#REF!="F",IF(DD183&lt;=8,"Atinge","Não atinge"),"erro")),IF(AND(#REF!&lt;=79,#REF!&gt;=70),IF(#REF!="M",IF(DD183&lt;=9,"Atinge","Não atinge"),IF(#REF!="F",IF(DD183&lt;=9,"Atinge","Não atinge"),"erro")),IF(#REF!&gt;=80,IF(#REF!="M",IF(DD183&lt;=10,"Atinge","Não atinge"),IF(#REF!="F",IF(DD183&lt;=11,"Atinge","Não atinge"),"erro")),"")))</f>
        <v>#REF!</v>
      </c>
      <c r="DF183" s="68"/>
      <c r="DG183" s="68"/>
      <c r="DH183" s="68"/>
      <c r="DI183" s="68"/>
      <c r="DJ183" s="68"/>
      <c r="DK183" s="68"/>
      <c r="DL183" s="68"/>
      <c r="DM183" s="9">
        <f t="shared" si="26"/>
        <v>0</v>
      </c>
      <c r="DN183" s="9" t="str">
        <f t="shared" si="29"/>
        <v>Não Atinge</v>
      </c>
      <c r="DO183" s="68"/>
      <c r="DP183" s="9" t="str">
        <f t="shared" si="27"/>
        <v>Não atinge</v>
      </c>
      <c r="DQ183" s="69"/>
      <c r="DR183" s="9" t="str">
        <f t="shared" si="28"/>
        <v>Atinge</v>
      </c>
      <c r="DS183" s="115"/>
      <c r="DT183" s="58"/>
      <c r="DU183" s="59"/>
      <c r="DV183" s="59"/>
      <c r="DW183" s="67"/>
      <c r="DX183" s="67"/>
      <c r="DY183" s="59"/>
      <c r="DZ183" s="67"/>
      <c r="EA183" s="59"/>
      <c r="EB183" s="59"/>
      <c r="EC183" s="59"/>
      <c r="ED183" s="59"/>
      <c r="EE183" s="59"/>
      <c r="EF183" s="67"/>
    </row>
    <row r="184" spans="1:136" s="5" customFormat="1" ht="24.95" customHeight="1">
      <c r="A184" s="9">
        <v>181</v>
      </c>
      <c r="B184" s="73" t="str">
        <f>'DADOS PESSOAIS'!B184</f>
        <v>(código)</v>
      </c>
      <c r="C184" s="58"/>
      <c r="D184" s="65"/>
      <c r="E184" s="65"/>
      <c r="F184" s="64"/>
      <c r="G184" s="59"/>
      <c r="H184" s="59"/>
      <c r="I184" s="67"/>
      <c r="J184" s="67"/>
      <c r="K184" s="59"/>
      <c r="L184" s="67"/>
      <c r="M184" s="59"/>
      <c r="N184" s="59"/>
      <c r="O184" s="59"/>
      <c r="P184" s="59"/>
      <c r="Q184" s="59"/>
      <c r="R184" s="67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67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9">
        <f t="shared" si="21"/>
        <v>0</v>
      </c>
      <c r="CG184" s="68"/>
      <c r="CH184" s="10" t="e">
        <f>IF(AND(#REF!&lt;=64,#REF!&gt;=60),IF(#REF!="M",IF(CG184&gt;=14,"Atinge","Não atinge"),IF(#REF!="F",IF(CG184&gt;=12,"Atinge","Não atinge"),"erro")),IF(AND(#REF!&lt;=69,#REF!&gt;=65),IF(#REF!="M",IF(CG184&gt;=12,"Atinge","Não atinge"),IF(#REF!="F",IF(CG184&gt;=11,"Atinge","Não atinge"),"erro")),IF(AND(#REF!&lt;=74,#REF!&gt;=70),IF(#REF!="M",IF(CG184&gt;=12,"Atinge","Não atinge"),IF(#REF!="F",IF(CG184&gt;=10,"Atinge","Não atinge"),"erro")),IF(AND(#REF!&lt;=79,#REF!&gt;=75),IF(#REF!="M",IF(CG184&gt;=11,"Atinge","Não atinge"),IF(#REF!="F",IF(CG184&gt;=10,"Atinge","Não atinge"),"erro")),IF(AND(#REF!&lt;=84,#REF!&gt;=80),IF(#REF!="M",IF(CG184&gt;=10,"Atinge","Não atinge"),IF(#REF!="F",IF(CG184&gt;=9,"Atinge","Não atinge"),"erro")),IF(AND(#REF!&lt;=89,#REF!&gt;=85),IF(#REF!="M",IF(CG184&gt;=8,"Atinge","Não atinge"),IF(#REF!="F",IF(CG184&gt;=8,"Atinge","Não atinge"),"erro")),IF(#REF!&gt;=90,IF(#REF!="M",IF(CG184&gt;=7,"Atinge","Não atinge"),IF(#REF!="F",IF(CG184&gt;=4,"Atinge","Não atinge"),"erro")),IF(AND(#REF!&lt;70,#REF!&gt;64),IF(#REF!="M",IF(CG184&lt;14,"Atinge","Não atinge"),IF(#REF!="F",IF(CG184&lt;12,"Atinge","Não atinge"),"erro")),""))))))))</f>
        <v>#REF!</v>
      </c>
      <c r="CI184" s="68"/>
      <c r="CJ184" s="10" t="e">
        <f>IF(AND(#REF!&lt;=69,#REF!&gt;=60),IF(#REF!="M",IF(CI184&lt;=8,"Atinge","Não atinge"),IF(#REF!="F",IF(CI184&lt;=8,"Atinge","Não atinge"),"erro")),IF(AND(#REF!&lt;=79,#REF!&gt;=70),IF(#REF!="M",IF(CI184&lt;=9,"Atinge","Não atinge"),IF(#REF!="F",IF(CI184&lt;=9,"Atinge","Não atinge"),"erro")),IF(#REF!&gt;=80,IF(#REF!="M",IF(CI184&lt;=10,"Atinge","Não atinge"),IF(#REF!="F",IF(CI184&lt;=11,"Atinge","Não atinge"),"erro")),"")))</f>
        <v>#REF!</v>
      </c>
      <c r="CK184" s="68"/>
      <c r="CL184" s="68"/>
      <c r="CM184" s="68"/>
      <c r="CN184" s="68"/>
      <c r="CO184" s="68"/>
      <c r="CP184" s="68"/>
      <c r="CQ184" s="68"/>
      <c r="CR184" s="9">
        <f t="shared" si="22"/>
        <v>0</v>
      </c>
      <c r="CS184" s="68"/>
      <c r="CT184" s="9" t="str">
        <f t="shared" si="23"/>
        <v>Não atinge</v>
      </c>
      <c r="CU184" s="69"/>
      <c r="CV184" s="9" t="str">
        <f t="shared" si="24"/>
        <v>Atinge</v>
      </c>
      <c r="CW184" s="115"/>
      <c r="CX184" s="70"/>
      <c r="CY184" s="70"/>
      <c r="CZ184" s="35">
        <f t="shared" si="25"/>
        <v>0</v>
      </c>
      <c r="DA184" s="58"/>
      <c r="DB184" s="68"/>
      <c r="DC184" s="10" t="e">
        <f>IF(AND(#REF!&lt;=64,#REF!&gt;=60),IF(#REF!="M",IF(DB184&gt;=14,"Atinge","Não atinge"),IF(#REF!="F",IF(DB184&gt;=12,"Atinge","Não atinge"),"erro")),IF(AND(#REF!&lt;=69,#REF!&gt;=65),IF(#REF!="M",IF(DB184&gt;=12,"Atinge","Não atinge"),IF(#REF!="F",IF(DB184&gt;=11,"Atinge","Não atinge"),"erro")),IF(AND(#REF!&lt;=74,#REF!&gt;=70),IF(#REF!="M",IF(DB184&gt;=12,"Atinge","Não atinge"),IF(#REF!="F",IF(DB184&gt;=10,"Atinge","Não atinge"),"erro")),IF(AND(#REF!&lt;=79,#REF!&gt;=75),IF(#REF!="M",IF(DB184&gt;=11,"Atinge","Não atinge"),IF(#REF!="F",IF(DB184&gt;=10,"Atinge","Não atinge"),"erro")),IF(AND(#REF!&lt;=84,#REF!&gt;=80),IF(#REF!="M",IF(DB184&gt;=10,"Atinge","Não atinge"),IF(#REF!="F",IF(DB184&gt;=9,"Atinge","Não atinge"),"erro")),IF(AND(#REF!&lt;=89,#REF!&gt;=85),IF(#REF!="M",IF(DB184&gt;=8,"Atinge","Não atinge"),IF(#REF!="F",IF(DB184&gt;=8,"Atinge","Não atinge"),"erro")),IF(#REF!&gt;=90,IF(#REF!="M",IF(DB184&gt;=7,"Atinge","Não atinge"),IF(#REF!="F",IF(DB184&gt;=4,"Atinge","Não atinge"),"erro")),IF(AND(#REF!&lt;70,#REF!&gt;64),IF(#REF!="M",IF(DB184&lt;14,"Atinge","Não atinge"),IF(#REF!="F",IF(DB184&lt;12,"Atinge","Não atinge"),"erro")),""))))))))</f>
        <v>#REF!</v>
      </c>
      <c r="DD184" s="68"/>
      <c r="DE184" s="10" t="e">
        <f>IF(AND(#REF!&lt;=69,#REF!&gt;=60),IF(#REF!="M",IF(DD184&lt;=8,"Atinge","Não atinge"),IF(#REF!="F",IF(DD184&lt;=8,"Atinge","Não atinge"),"erro")),IF(AND(#REF!&lt;=79,#REF!&gt;=70),IF(#REF!="M",IF(DD184&lt;=9,"Atinge","Não atinge"),IF(#REF!="F",IF(DD184&lt;=9,"Atinge","Não atinge"),"erro")),IF(#REF!&gt;=80,IF(#REF!="M",IF(DD184&lt;=10,"Atinge","Não atinge"),IF(#REF!="F",IF(DD184&lt;=11,"Atinge","Não atinge"),"erro")),"")))</f>
        <v>#REF!</v>
      </c>
      <c r="DF184" s="68"/>
      <c r="DG184" s="68"/>
      <c r="DH184" s="68"/>
      <c r="DI184" s="68"/>
      <c r="DJ184" s="68"/>
      <c r="DK184" s="68"/>
      <c r="DL184" s="68"/>
      <c r="DM184" s="9">
        <f t="shared" si="26"/>
        <v>0</v>
      </c>
      <c r="DN184" s="9" t="str">
        <f t="shared" si="29"/>
        <v>Não Atinge</v>
      </c>
      <c r="DO184" s="68"/>
      <c r="DP184" s="9" t="str">
        <f t="shared" si="27"/>
        <v>Não atinge</v>
      </c>
      <c r="DQ184" s="69"/>
      <c r="DR184" s="9" t="str">
        <f t="shared" si="28"/>
        <v>Atinge</v>
      </c>
      <c r="DS184" s="115"/>
      <c r="DT184" s="58"/>
      <c r="DU184" s="59"/>
      <c r="DV184" s="59"/>
      <c r="DW184" s="67"/>
      <c r="DX184" s="67"/>
      <c r="DY184" s="59"/>
      <c r="DZ184" s="67"/>
      <c r="EA184" s="59"/>
      <c r="EB184" s="59"/>
      <c r="EC184" s="59"/>
      <c r="ED184" s="59"/>
      <c r="EE184" s="59"/>
      <c r="EF184" s="67"/>
    </row>
    <row r="185" spans="1:136" s="5" customFormat="1" ht="24.95" customHeight="1">
      <c r="A185" s="9">
        <v>182</v>
      </c>
      <c r="B185" s="73" t="str">
        <f>'DADOS PESSOAIS'!B185</f>
        <v>(código)</v>
      </c>
      <c r="C185" s="58"/>
      <c r="D185" s="65"/>
      <c r="E185" s="65"/>
      <c r="F185" s="64"/>
      <c r="G185" s="59"/>
      <c r="H185" s="59"/>
      <c r="I185" s="67"/>
      <c r="J185" s="67"/>
      <c r="K185" s="59"/>
      <c r="L185" s="67"/>
      <c r="M185" s="59"/>
      <c r="N185" s="59"/>
      <c r="O185" s="59"/>
      <c r="P185" s="59"/>
      <c r="Q185" s="59"/>
      <c r="R185" s="67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67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9">
        <f t="shared" si="21"/>
        <v>0</v>
      </c>
      <c r="CG185" s="68"/>
      <c r="CH185" s="10" t="e">
        <f>IF(AND(#REF!&lt;=64,#REF!&gt;=60),IF(#REF!="M",IF(CG185&gt;=14,"Atinge","Não atinge"),IF(#REF!="F",IF(CG185&gt;=12,"Atinge","Não atinge"),"erro")),IF(AND(#REF!&lt;=69,#REF!&gt;=65),IF(#REF!="M",IF(CG185&gt;=12,"Atinge","Não atinge"),IF(#REF!="F",IF(CG185&gt;=11,"Atinge","Não atinge"),"erro")),IF(AND(#REF!&lt;=74,#REF!&gt;=70),IF(#REF!="M",IF(CG185&gt;=12,"Atinge","Não atinge"),IF(#REF!="F",IF(CG185&gt;=10,"Atinge","Não atinge"),"erro")),IF(AND(#REF!&lt;=79,#REF!&gt;=75),IF(#REF!="M",IF(CG185&gt;=11,"Atinge","Não atinge"),IF(#REF!="F",IF(CG185&gt;=10,"Atinge","Não atinge"),"erro")),IF(AND(#REF!&lt;=84,#REF!&gt;=80),IF(#REF!="M",IF(CG185&gt;=10,"Atinge","Não atinge"),IF(#REF!="F",IF(CG185&gt;=9,"Atinge","Não atinge"),"erro")),IF(AND(#REF!&lt;=89,#REF!&gt;=85),IF(#REF!="M",IF(CG185&gt;=8,"Atinge","Não atinge"),IF(#REF!="F",IF(CG185&gt;=8,"Atinge","Não atinge"),"erro")),IF(#REF!&gt;=90,IF(#REF!="M",IF(CG185&gt;=7,"Atinge","Não atinge"),IF(#REF!="F",IF(CG185&gt;=4,"Atinge","Não atinge"),"erro")),IF(AND(#REF!&lt;70,#REF!&gt;64),IF(#REF!="M",IF(CG185&lt;14,"Atinge","Não atinge"),IF(#REF!="F",IF(CG185&lt;12,"Atinge","Não atinge"),"erro")),""))))))))</f>
        <v>#REF!</v>
      </c>
      <c r="CI185" s="68"/>
      <c r="CJ185" s="10" t="e">
        <f>IF(AND(#REF!&lt;=69,#REF!&gt;=60),IF(#REF!="M",IF(CI185&lt;=8,"Atinge","Não atinge"),IF(#REF!="F",IF(CI185&lt;=8,"Atinge","Não atinge"),"erro")),IF(AND(#REF!&lt;=79,#REF!&gt;=70),IF(#REF!="M",IF(CI185&lt;=9,"Atinge","Não atinge"),IF(#REF!="F",IF(CI185&lt;=9,"Atinge","Não atinge"),"erro")),IF(#REF!&gt;=80,IF(#REF!="M",IF(CI185&lt;=10,"Atinge","Não atinge"),IF(#REF!="F",IF(CI185&lt;=11,"Atinge","Não atinge"),"erro")),"")))</f>
        <v>#REF!</v>
      </c>
      <c r="CK185" s="68"/>
      <c r="CL185" s="68"/>
      <c r="CM185" s="68"/>
      <c r="CN185" s="68"/>
      <c r="CO185" s="68"/>
      <c r="CP185" s="68"/>
      <c r="CQ185" s="68"/>
      <c r="CR185" s="9">
        <f t="shared" si="22"/>
        <v>0</v>
      </c>
      <c r="CS185" s="68"/>
      <c r="CT185" s="9" t="str">
        <f t="shared" si="23"/>
        <v>Não atinge</v>
      </c>
      <c r="CU185" s="69"/>
      <c r="CV185" s="9" t="str">
        <f t="shared" si="24"/>
        <v>Atinge</v>
      </c>
      <c r="CW185" s="115"/>
      <c r="CX185" s="70"/>
      <c r="CY185" s="70"/>
      <c r="CZ185" s="35">
        <f t="shared" si="25"/>
        <v>0</v>
      </c>
      <c r="DA185" s="58"/>
      <c r="DB185" s="68"/>
      <c r="DC185" s="10" t="e">
        <f>IF(AND(#REF!&lt;=64,#REF!&gt;=60),IF(#REF!="M",IF(DB185&gt;=14,"Atinge","Não atinge"),IF(#REF!="F",IF(DB185&gt;=12,"Atinge","Não atinge"),"erro")),IF(AND(#REF!&lt;=69,#REF!&gt;=65),IF(#REF!="M",IF(DB185&gt;=12,"Atinge","Não atinge"),IF(#REF!="F",IF(DB185&gt;=11,"Atinge","Não atinge"),"erro")),IF(AND(#REF!&lt;=74,#REF!&gt;=70),IF(#REF!="M",IF(DB185&gt;=12,"Atinge","Não atinge"),IF(#REF!="F",IF(DB185&gt;=10,"Atinge","Não atinge"),"erro")),IF(AND(#REF!&lt;=79,#REF!&gt;=75),IF(#REF!="M",IF(DB185&gt;=11,"Atinge","Não atinge"),IF(#REF!="F",IF(DB185&gt;=10,"Atinge","Não atinge"),"erro")),IF(AND(#REF!&lt;=84,#REF!&gt;=80),IF(#REF!="M",IF(DB185&gt;=10,"Atinge","Não atinge"),IF(#REF!="F",IF(DB185&gt;=9,"Atinge","Não atinge"),"erro")),IF(AND(#REF!&lt;=89,#REF!&gt;=85),IF(#REF!="M",IF(DB185&gt;=8,"Atinge","Não atinge"),IF(#REF!="F",IF(DB185&gt;=8,"Atinge","Não atinge"),"erro")),IF(#REF!&gt;=90,IF(#REF!="M",IF(DB185&gt;=7,"Atinge","Não atinge"),IF(#REF!="F",IF(DB185&gt;=4,"Atinge","Não atinge"),"erro")),IF(AND(#REF!&lt;70,#REF!&gt;64),IF(#REF!="M",IF(DB185&lt;14,"Atinge","Não atinge"),IF(#REF!="F",IF(DB185&lt;12,"Atinge","Não atinge"),"erro")),""))))))))</f>
        <v>#REF!</v>
      </c>
      <c r="DD185" s="68"/>
      <c r="DE185" s="10" t="e">
        <f>IF(AND(#REF!&lt;=69,#REF!&gt;=60),IF(#REF!="M",IF(DD185&lt;=8,"Atinge","Não atinge"),IF(#REF!="F",IF(DD185&lt;=8,"Atinge","Não atinge"),"erro")),IF(AND(#REF!&lt;=79,#REF!&gt;=70),IF(#REF!="M",IF(DD185&lt;=9,"Atinge","Não atinge"),IF(#REF!="F",IF(DD185&lt;=9,"Atinge","Não atinge"),"erro")),IF(#REF!&gt;=80,IF(#REF!="M",IF(DD185&lt;=10,"Atinge","Não atinge"),IF(#REF!="F",IF(DD185&lt;=11,"Atinge","Não atinge"),"erro")),"")))</f>
        <v>#REF!</v>
      </c>
      <c r="DF185" s="68"/>
      <c r="DG185" s="68"/>
      <c r="DH185" s="68"/>
      <c r="DI185" s="68"/>
      <c r="DJ185" s="68"/>
      <c r="DK185" s="68"/>
      <c r="DL185" s="68"/>
      <c r="DM185" s="9">
        <f t="shared" si="26"/>
        <v>0</v>
      </c>
      <c r="DN185" s="9" t="str">
        <f t="shared" si="29"/>
        <v>Não Atinge</v>
      </c>
      <c r="DO185" s="68"/>
      <c r="DP185" s="9" t="str">
        <f t="shared" si="27"/>
        <v>Não atinge</v>
      </c>
      <c r="DQ185" s="69"/>
      <c r="DR185" s="9" t="str">
        <f t="shared" si="28"/>
        <v>Atinge</v>
      </c>
      <c r="DS185" s="115"/>
      <c r="DT185" s="58"/>
      <c r="DU185" s="59"/>
      <c r="DV185" s="59"/>
      <c r="DW185" s="67"/>
      <c r="DX185" s="67"/>
      <c r="DY185" s="59"/>
      <c r="DZ185" s="67"/>
      <c r="EA185" s="59"/>
      <c r="EB185" s="59"/>
      <c r="EC185" s="59"/>
      <c r="ED185" s="59"/>
      <c r="EE185" s="59"/>
      <c r="EF185" s="67"/>
    </row>
    <row r="186" spans="1:136" s="5" customFormat="1" ht="24.95" customHeight="1">
      <c r="A186" s="9">
        <v>183</v>
      </c>
      <c r="B186" s="73" t="str">
        <f>'DADOS PESSOAIS'!B186</f>
        <v>(código)</v>
      </c>
      <c r="C186" s="58"/>
      <c r="D186" s="65"/>
      <c r="E186" s="65"/>
      <c r="F186" s="64"/>
      <c r="G186" s="59"/>
      <c r="H186" s="59"/>
      <c r="I186" s="67"/>
      <c r="J186" s="67"/>
      <c r="K186" s="59"/>
      <c r="L186" s="67"/>
      <c r="M186" s="59"/>
      <c r="N186" s="59"/>
      <c r="O186" s="59"/>
      <c r="P186" s="59"/>
      <c r="Q186" s="59"/>
      <c r="R186" s="67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67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9">
        <f t="shared" si="21"/>
        <v>0</v>
      </c>
      <c r="CG186" s="68"/>
      <c r="CH186" s="10" t="e">
        <f>IF(AND(#REF!&lt;=64,#REF!&gt;=60),IF(#REF!="M",IF(CG186&gt;=14,"Atinge","Não atinge"),IF(#REF!="F",IF(CG186&gt;=12,"Atinge","Não atinge"),"erro")),IF(AND(#REF!&lt;=69,#REF!&gt;=65),IF(#REF!="M",IF(CG186&gt;=12,"Atinge","Não atinge"),IF(#REF!="F",IF(CG186&gt;=11,"Atinge","Não atinge"),"erro")),IF(AND(#REF!&lt;=74,#REF!&gt;=70),IF(#REF!="M",IF(CG186&gt;=12,"Atinge","Não atinge"),IF(#REF!="F",IF(CG186&gt;=10,"Atinge","Não atinge"),"erro")),IF(AND(#REF!&lt;=79,#REF!&gt;=75),IF(#REF!="M",IF(CG186&gt;=11,"Atinge","Não atinge"),IF(#REF!="F",IF(CG186&gt;=10,"Atinge","Não atinge"),"erro")),IF(AND(#REF!&lt;=84,#REF!&gt;=80),IF(#REF!="M",IF(CG186&gt;=10,"Atinge","Não atinge"),IF(#REF!="F",IF(CG186&gt;=9,"Atinge","Não atinge"),"erro")),IF(AND(#REF!&lt;=89,#REF!&gt;=85),IF(#REF!="M",IF(CG186&gt;=8,"Atinge","Não atinge"),IF(#REF!="F",IF(CG186&gt;=8,"Atinge","Não atinge"),"erro")),IF(#REF!&gt;=90,IF(#REF!="M",IF(CG186&gt;=7,"Atinge","Não atinge"),IF(#REF!="F",IF(CG186&gt;=4,"Atinge","Não atinge"),"erro")),IF(AND(#REF!&lt;70,#REF!&gt;64),IF(#REF!="M",IF(CG186&lt;14,"Atinge","Não atinge"),IF(#REF!="F",IF(CG186&lt;12,"Atinge","Não atinge"),"erro")),""))))))))</f>
        <v>#REF!</v>
      </c>
      <c r="CI186" s="68"/>
      <c r="CJ186" s="10" t="e">
        <f>IF(AND(#REF!&lt;=69,#REF!&gt;=60),IF(#REF!="M",IF(CI186&lt;=8,"Atinge","Não atinge"),IF(#REF!="F",IF(CI186&lt;=8,"Atinge","Não atinge"),"erro")),IF(AND(#REF!&lt;=79,#REF!&gt;=70),IF(#REF!="M",IF(CI186&lt;=9,"Atinge","Não atinge"),IF(#REF!="F",IF(CI186&lt;=9,"Atinge","Não atinge"),"erro")),IF(#REF!&gt;=80,IF(#REF!="M",IF(CI186&lt;=10,"Atinge","Não atinge"),IF(#REF!="F",IF(CI186&lt;=11,"Atinge","Não atinge"),"erro")),"")))</f>
        <v>#REF!</v>
      </c>
      <c r="CK186" s="68"/>
      <c r="CL186" s="68"/>
      <c r="CM186" s="68"/>
      <c r="CN186" s="68"/>
      <c r="CO186" s="68"/>
      <c r="CP186" s="68"/>
      <c r="CQ186" s="68"/>
      <c r="CR186" s="9">
        <f t="shared" si="22"/>
        <v>0</v>
      </c>
      <c r="CS186" s="68"/>
      <c r="CT186" s="9" t="str">
        <f t="shared" si="23"/>
        <v>Não atinge</v>
      </c>
      <c r="CU186" s="69"/>
      <c r="CV186" s="9" t="str">
        <f t="shared" si="24"/>
        <v>Atinge</v>
      </c>
      <c r="CW186" s="115"/>
      <c r="CX186" s="70"/>
      <c r="CY186" s="70"/>
      <c r="CZ186" s="35">
        <f t="shared" si="25"/>
        <v>0</v>
      </c>
      <c r="DA186" s="58"/>
      <c r="DB186" s="68"/>
      <c r="DC186" s="10" t="e">
        <f>IF(AND(#REF!&lt;=64,#REF!&gt;=60),IF(#REF!="M",IF(DB186&gt;=14,"Atinge","Não atinge"),IF(#REF!="F",IF(DB186&gt;=12,"Atinge","Não atinge"),"erro")),IF(AND(#REF!&lt;=69,#REF!&gt;=65),IF(#REF!="M",IF(DB186&gt;=12,"Atinge","Não atinge"),IF(#REF!="F",IF(DB186&gt;=11,"Atinge","Não atinge"),"erro")),IF(AND(#REF!&lt;=74,#REF!&gt;=70),IF(#REF!="M",IF(DB186&gt;=12,"Atinge","Não atinge"),IF(#REF!="F",IF(DB186&gt;=10,"Atinge","Não atinge"),"erro")),IF(AND(#REF!&lt;=79,#REF!&gt;=75),IF(#REF!="M",IF(DB186&gt;=11,"Atinge","Não atinge"),IF(#REF!="F",IF(DB186&gt;=10,"Atinge","Não atinge"),"erro")),IF(AND(#REF!&lt;=84,#REF!&gt;=80),IF(#REF!="M",IF(DB186&gt;=10,"Atinge","Não atinge"),IF(#REF!="F",IF(DB186&gt;=9,"Atinge","Não atinge"),"erro")),IF(AND(#REF!&lt;=89,#REF!&gt;=85),IF(#REF!="M",IF(DB186&gt;=8,"Atinge","Não atinge"),IF(#REF!="F",IF(DB186&gt;=8,"Atinge","Não atinge"),"erro")),IF(#REF!&gt;=90,IF(#REF!="M",IF(DB186&gt;=7,"Atinge","Não atinge"),IF(#REF!="F",IF(DB186&gt;=4,"Atinge","Não atinge"),"erro")),IF(AND(#REF!&lt;70,#REF!&gt;64),IF(#REF!="M",IF(DB186&lt;14,"Atinge","Não atinge"),IF(#REF!="F",IF(DB186&lt;12,"Atinge","Não atinge"),"erro")),""))))))))</f>
        <v>#REF!</v>
      </c>
      <c r="DD186" s="68"/>
      <c r="DE186" s="10" t="e">
        <f>IF(AND(#REF!&lt;=69,#REF!&gt;=60),IF(#REF!="M",IF(DD186&lt;=8,"Atinge","Não atinge"),IF(#REF!="F",IF(DD186&lt;=8,"Atinge","Não atinge"),"erro")),IF(AND(#REF!&lt;=79,#REF!&gt;=70),IF(#REF!="M",IF(DD186&lt;=9,"Atinge","Não atinge"),IF(#REF!="F",IF(DD186&lt;=9,"Atinge","Não atinge"),"erro")),IF(#REF!&gt;=80,IF(#REF!="M",IF(DD186&lt;=10,"Atinge","Não atinge"),IF(#REF!="F",IF(DD186&lt;=11,"Atinge","Não atinge"),"erro")),"")))</f>
        <v>#REF!</v>
      </c>
      <c r="DF186" s="68"/>
      <c r="DG186" s="68"/>
      <c r="DH186" s="68"/>
      <c r="DI186" s="68"/>
      <c r="DJ186" s="68"/>
      <c r="DK186" s="68"/>
      <c r="DL186" s="68"/>
      <c r="DM186" s="9">
        <f t="shared" si="26"/>
        <v>0</v>
      </c>
      <c r="DN186" s="9" t="str">
        <f t="shared" si="29"/>
        <v>Não Atinge</v>
      </c>
      <c r="DO186" s="68"/>
      <c r="DP186" s="9" t="str">
        <f t="shared" si="27"/>
        <v>Não atinge</v>
      </c>
      <c r="DQ186" s="69"/>
      <c r="DR186" s="9" t="str">
        <f t="shared" si="28"/>
        <v>Atinge</v>
      </c>
      <c r="DS186" s="115"/>
      <c r="DT186" s="58"/>
      <c r="DU186" s="59"/>
      <c r="DV186" s="59"/>
      <c r="DW186" s="67"/>
      <c r="DX186" s="67"/>
      <c r="DY186" s="59"/>
      <c r="DZ186" s="67"/>
      <c r="EA186" s="59"/>
      <c r="EB186" s="59"/>
      <c r="EC186" s="59"/>
      <c r="ED186" s="59"/>
      <c r="EE186" s="59"/>
      <c r="EF186" s="67"/>
    </row>
    <row r="187" spans="1:136" s="5" customFormat="1" ht="24.95" customHeight="1">
      <c r="A187" s="9">
        <v>184</v>
      </c>
      <c r="B187" s="73" t="str">
        <f>'DADOS PESSOAIS'!B187</f>
        <v>(código)</v>
      </c>
      <c r="C187" s="58"/>
      <c r="D187" s="65"/>
      <c r="E187" s="65"/>
      <c r="F187" s="64"/>
      <c r="G187" s="59"/>
      <c r="H187" s="59"/>
      <c r="I187" s="67"/>
      <c r="J187" s="67"/>
      <c r="K187" s="59"/>
      <c r="L187" s="67"/>
      <c r="M187" s="59"/>
      <c r="N187" s="59"/>
      <c r="O187" s="59"/>
      <c r="P187" s="59"/>
      <c r="Q187" s="59"/>
      <c r="R187" s="67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67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9">
        <f t="shared" si="21"/>
        <v>0</v>
      </c>
      <c r="CG187" s="68"/>
      <c r="CH187" s="10" t="e">
        <f>IF(AND(#REF!&lt;=64,#REF!&gt;=60),IF(#REF!="M",IF(CG187&gt;=14,"Atinge","Não atinge"),IF(#REF!="F",IF(CG187&gt;=12,"Atinge","Não atinge"),"erro")),IF(AND(#REF!&lt;=69,#REF!&gt;=65),IF(#REF!="M",IF(CG187&gt;=12,"Atinge","Não atinge"),IF(#REF!="F",IF(CG187&gt;=11,"Atinge","Não atinge"),"erro")),IF(AND(#REF!&lt;=74,#REF!&gt;=70),IF(#REF!="M",IF(CG187&gt;=12,"Atinge","Não atinge"),IF(#REF!="F",IF(CG187&gt;=10,"Atinge","Não atinge"),"erro")),IF(AND(#REF!&lt;=79,#REF!&gt;=75),IF(#REF!="M",IF(CG187&gt;=11,"Atinge","Não atinge"),IF(#REF!="F",IF(CG187&gt;=10,"Atinge","Não atinge"),"erro")),IF(AND(#REF!&lt;=84,#REF!&gt;=80),IF(#REF!="M",IF(CG187&gt;=10,"Atinge","Não atinge"),IF(#REF!="F",IF(CG187&gt;=9,"Atinge","Não atinge"),"erro")),IF(AND(#REF!&lt;=89,#REF!&gt;=85),IF(#REF!="M",IF(CG187&gt;=8,"Atinge","Não atinge"),IF(#REF!="F",IF(CG187&gt;=8,"Atinge","Não atinge"),"erro")),IF(#REF!&gt;=90,IF(#REF!="M",IF(CG187&gt;=7,"Atinge","Não atinge"),IF(#REF!="F",IF(CG187&gt;=4,"Atinge","Não atinge"),"erro")),IF(AND(#REF!&lt;70,#REF!&gt;64),IF(#REF!="M",IF(CG187&lt;14,"Atinge","Não atinge"),IF(#REF!="F",IF(CG187&lt;12,"Atinge","Não atinge"),"erro")),""))))))))</f>
        <v>#REF!</v>
      </c>
      <c r="CI187" s="68"/>
      <c r="CJ187" s="10" t="e">
        <f>IF(AND(#REF!&lt;=69,#REF!&gt;=60),IF(#REF!="M",IF(CI187&lt;=8,"Atinge","Não atinge"),IF(#REF!="F",IF(CI187&lt;=8,"Atinge","Não atinge"),"erro")),IF(AND(#REF!&lt;=79,#REF!&gt;=70),IF(#REF!="M",IF(CI187&lt;=9,"Atinge","Não atinge"),IF(#REF!="F",IF(CI187&lt;=9,"Atinge","Não atinge"),"erro")),IF(#REF!&gt;=80,IF(#REF!="M",IF(CI187&lt;=10,"Atinge","Não atinge"),IF(#REF!="F",IF(CI187&lt;=11,"Atinge","Não atinge"),"erro")),"")))</f>
        <v>#REF!</v>
      </c>
      <c r="CK187" s="68"/>
      <c r="CL187" s="68"/>
      <c r="CM187" s="68"/>
      <c r="CN187" s="68"/>
      <c r="CO187" s="68"/>
      <c r="CP187" s="68"/>
      <c r="CQ187" s="68"/>
      <c r="CR187" s="9">
        <f t="shared" si="22"/>
        <v>0</v>
      </c>
      <c r="CS187" s="68"/>
      <c r="CT187" s="9" t="str">
        <f t="shared" si="23"/>
        <v>Não atinge</v>
      </c>
      <c r="CU187" s="69"/>
      <c r="CV187" s="9" t="str">
        <f t="shared" si="24"/>
        <v>Atinge</v>
      </c>
      <c r="CW187" s="115"/>
      <c r="CX187" s="70"/>
      <c r="CY187" s="70"/>
      <c r="CZ187" s="35">
        <f t="shared" si="25"/>
        <v>0</v>
      </c>
      <c r="DA187" s="58"/>
      <c r="DB187" s="68"/>
      <c r="DC187" s="10" t="e">
        <f>IF(AND(#REF!&lt;=64,#REF!&gt;=60),IF(#REF!="M",IF(DB187&gt;=14,"Atinge","Não atinge"),IF(#REF!="F",IF(DB187&gt;=12,"Atinge","Não atinge"),"erro")),IF(AND(#REF!&lt;=69,#REF!&gt;=65),IF(#REF!="M",IF(DB187&gt;=12,"Atinge","Não atinge"),IF(#REF!="F",IF(DB187&gt;=11,"Atinge","Não atinge"),"erro")),IF(AND(#REF!&lt;=74,#REF!&gt;=70),IF(#REF!="M",IF(DB187&gt;=12,"Atinge","Não atinge"),IF(#REF!="F",IF(DB187&gt;=10,"Atinge","Não atinge"),"erro")),IF(AND(#REF!&lt;=79,#REF!&gt;=75),IF(#REF!="M",IF(DB187&gt;=11,"Atinge","Não atinge"),IF(#REF!="F",IF(DB187&gt;=10,"Atinge","Não atinge"),"erro")),IF(AND(#REF!&lt;=84,#REF!&gt;=80),IF(#REF!="M",IF(DB187&gt;=10,"Atinge","Não atinge"),IF(#REF!="F",IF(DB187&gt;=9,"Atinge","Não atinge"),"erro")),IF(AND(#REF!&lt;=89,#REF!&gt;=85),IF(#REF!="M",IF(DB187&gt;=8,"Atinge","Não atinge"),IF(#REF!="F",IF(DB187&gt;=8,"Atinge","Não atinge"),"erro")),IF(#REF!&gt;=90,IF(#REF!="M",IF(DB187&gt;=7,"Atinge","Não atinge"),IF(#REF!="F",IF(DB187&gt;=4,"Atinge","Não atinge"),"erro")),IF(AND(#REF!&lt;70,#REF!&gt;64),IF(#REF!="M",IF(DB187&lt;14,"Atinge","Não atinge"),IF(#REF!="F",IF(DB187&lt;12,"Atinge","Não atinge"),"erro")),""))))))))</f>
        <v>#REF!</v>
      </c>
      <c r="DD187" s="68"/>
      <c r="DE187" s="10" t="e">
        <f>IF(AND(#REF!&lt;=69,#REF!&gt;=60),IF(#REF!="M",IF(DD187&lt;=8,"Atinge","Não atinge"),IF(#REF!="F",IF(DD187&lt;=8,"Atinge","Não atinge"),"erro")),IF(AND(#REF!&lt;=79,#REF!&gt;=70),IF(#REF!="M",IF(DD187&lt;=9,"Atinge","Não atinge"),IF(#REF!="F",IF(DD187&lt;=9,"Atinge","Não atinge"),"erro")),IF(#REF!&gt;=80,IF(#REF!="M",IF(DD187&lt;=10,"Atinge","Não atinge"),IF(#REF!="F",IF(DD187&lt;=11,"Atinge","Não atinge"),"erro")),"")))</f>
        <v>#REF!</v>
      </c>
      <c r="DF187" s="68"/>
      <c r="DG187" s="68"/>
      <c r="DH187" s="68"/>
      <c r="DI187" s="68"/>
      <c r="DJ187" s="68"/>
      <c r="DK187" s="68"/>
      <c r="DL187" s="68"/>
      <c r="DM187" s="9">
        <f t="shared" si="26"/>
        <v>0</v>
      </c>
      <c r="DN187" s="9" t="str">
        <f t="shared" si="29"/>
        <v>Não Atinge</v>
      </c>
      <c r="DO187" s="68"/>
      <c r="DP187" s="9" t="str">
        <f t="shared" si="27"/>
        <v>Não atinge</v>
      </c>
      <c r="DQ187" s="69"/>
      <c r="DR187" s="9" t="str">
        <f t="shared" si="28"/>
        <v>Atinge</v>
      </c>
      <c r="DS187" s="115"/>
      <c r="DT187" s="58"/>
      <c r="DU187" s="59"/>
      <c r="DV187" s="59"/>
      <c r="DW187" s="67"/>
      <c r="DX187" s="67"/>
      <c r="DY187" s="59"/>
      <c r="DZ187" s="67"/>
      <c r="EA187" s="59"/>
      <c r="EB187" s="59"/>
      <c r="EC187" s="59"/>
      <c r="ED187" s="59"/>
      <c r="EE187" s="59"/>
      <c r="EF187" s="67"/>
    </row>
    <row r="188" spans="1:136" s="5" customFormat="1" ht="24.95" customHeight="1">
      <c r="A188" s="9">
        <v>185</v>
      </c>
      <c r="B188" s="73" t="str">
        <f>'DADOS PESSOAIS'!B188</f>
        <v>(código)</v>
      </c>
      <c r="C188" s="58"/>
      <c r="D188" s="65"/>
      <c r="E188" s="65"/>
      <c r="F188" s="64"/>
      <c r="G188" s="59"/>
      <c r="H188" s="59"/>
      <c r="I188" s="67"/>
      <c r="J188" s="67"/>
      <c r="K188" s="59"/>
      <c r="L188" s="67"/>
      <c r="M188" s="59"/>
      <c r="N188" s="59"/>
      <c r="O188" s="59"/>
      <c r="P188" s="59"/>
      <c r="Q188" s="59"/>
      <c r="R188" s="67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67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9">
        <f t="shared" si="21"/>
        <v>0</v>
      </c>
      <c r="CG188" s="68"/>
      <c r="CH188" s="10" t="e">
        <f>IF(AND(#REF!&lt;=64,#REF!&gt;=60),IF(#REF!="M",IF(CG188&gt;=14,"Atinge","Não atinge"),IF(#REF!="F",IF(CG188&gt;=12,"Atinge","Não atinge"),"erro")),IF(AND(#REF!&lt;=69,#REF!&gt;=65),IF(#REF!="M",IF(CG188&gt;=12,"Atinge","Não atinge"),IF(#REF!="F",IF(CG188&gt;=11,"Atinge","Não atinge"),"erro")),IF(AND(#REF!&lt;=74,#REF!&gt;=70),IF(#REF!="M",IF(CG188&gt;=12,"Atinge","Não atinge"),IF(#REF!="F",IF(CG188&gt;=10,"Atinge","Não atinge"),"erro")),IF(AND(#REF!&lt;=79,#REF!&gt;=75),IF(#REF!="M",IF(CG188&gt;=11,"Atinge","Não atinge"),IF(#REF!="F",IF(CG188&gt;=10,"Atinge","Não atinge"),"erro")),IF(AND(#REF!&lt;=84,#REF!&gt;=80),IF(#REF!="M",IF(CG188&gt;=10,"Atinge","Não atinge"),IF(#REF!="F",IF(CG188&gt;=9,"Atinge","Não atinge"),"erro")),IF(AND(#REF!&lt;=89,#REF!&gt;=85),IF(#REF!="M",IF(CG188&gt;=8,"Atinge","Não atinge"),IF(#REF!="F",IF(CG188&gt;=8,"Atinge","Não atinge"),"erro")),IF(#REF!&gt;=90,IF(#REF!="M",IF(CG188&gt;=7,"Atinge","Não atinge"),IF(#REF!="F",IF(CG188&gt;=4,"Atinge","Não atinge"),"erro")),IF(AND(#REF!&lt;70,#REF!&gt;64),IF(#REF!="M",IF(CG188&lt;14,"Atinge","Não atinge"),IF(#REF!="F",IF(CG188&lt;12,"Atinge","Não atinge"),"erro")),""))))))))</f>
        <v>#REF!</v>
      </c>
      <c r="CI188" s="68"/>
      <c r="CJ188" s="10" t="e">
        <f>IF(AND(#REF!&lt;=69,#REF!&gt;=60),IF(#REF!="M",IF(CI188&lt;=8,"Atinge","Não atinge"),IF(#REF!="F",IF(CI188&lt;=8,"Atinge","Não atinge"),"erro")),IF(AND(#REF!&lt;=79,#REF!&gt;=70),IF(#REF!="M",IF(CI188&lt;=9,"Atinge","Não atinge"),IF(#REF!="F",IF(CI188&lt;=9,"Atinge","Não atinge"),"erro")),IF(#REF!&gt;=80,IF(#REF!="M",IF(CI188&lt;=10,"Atinge","Não atinge"),IF(#REF!="F",IF(CI188&lt;=11,"Atinge","Não atinge"),"erro")),"")))</f>
        <v>#REF!</v>
      </c>
      <c r="CK188" s="68"/>
      <c r="CL188" s="68"/>
      <c r="CM188" s="68"/>
      <c r="CN188" s="68"/>
      <c r="CO188" s="68"/>
      <c r="CP188" s="68"/>
      <c r="CQ188" s="68"/>
      <c r="CR188" s="9">
        <f t="shared" si="22"/>
        <v>0</v>
      </c>
      <c r="CS188" s="68"/>
      <c r="CT188" s="9" t="str">
        <f t="shared" si="23"/>
        <v>Não atinge</v>
      </c>
      <c r="CU188" s="69"/>
      <c r="CV188" s="9" t="str">
        <f t="shared" si="24"/>
        <v>Atinge</v>
      </c>
      <c r="CW188" s="115"/>
      <c r="CX188" s="70"/>
      <c r="CY188" s="70"/>
      <c r="CZ188" s="35">
        <f t="shared" si="25"/>
        <v>0</v>
      </c>
      <c r="DA188" s="58"/>
      <c r="DB188" s="68"/>
      <c r="DC188" s="10" t="e">
        <f>IF(AND(#REF!&lt;=64,#REF!&gt;=60),IF(#REF!="M",IF(DB188&gt;=14,"Atinge","Não atinge"),IF(#REF!="F",IF(DB188&gt;=12,"Atinge","Não atinge"),"erro")),IF(AND(#REF!&lt;=69,#REF!&gt;=65),IF(#REF!="M",IF(DB188&gt;=12,"Atinge","Não atinge"),IF(#REF!="F",IF(DB188&gt;=11,"Atinge","Não atinge"),"erro")),IF(AND(#REF!&lt;=74,#REF!&gt;=70),IF(#REF!="M",IF(DB188&gt;=12,"Atinge","Não atinge"),IF(#REF!="F",IF(DB188&gt;=10,"Atinge","Não atinge"),"erro")),IF(AND(#REF!&lt;=79,#REF!&gt;=75),IF(#REF!="M",IF(DB188&gt;=11,"Atinge","Não atinge"),IF(#REF!="F",IF(DB188&gt;=10,"Atinge","Não atinge"),"erro")),IF(AND(#REF!&lt;=84,#REF!&gt;=80),IF(#REF!="M",IF(DB188&gt;=10,"Atinge","Não atinge"),IF(#REF!="F",IF(DB188&gt;=9,"Atinge","Não atinge"),"erro")),IF(AND(#REF!&lt;=89,#REF!&gt;=85),IF(#REF!="M",IF(DB188&gt;=8,"Atinge","Não atinge"),IF(#REF!="F",IF(DB188&gt;=8,"Atinge","Não atinge"),"erro")),IF(#REF!&gt;=90,IF(#REF!="M",IF(DB188&gt;=7,"Atinge","Não atinge"),IF(#REF!="F",IF(DB188&gt;=4,"Atinge","Não atinge"),"erro")),IF(AND(#REF!&lt;70,#REF!&gt;64),IF(#REF!="M",IF(DB188&lt;14,"Atinge","Não atinge"),IF(#REF!="F",IF(DB188&lt;12,"Atinge","Não atinge"),"erro")),""))))))))</f>
        <v>#REF!</v>
      </c>
      <c r="DD188" s="68"/>
      <c r="DE188" s="10" t="e">
        <f>IF(AND(#REF!&lt;=69,#REF!&gt;=60),IF(#REF!="M",IF(DD188&lt;=8,"Atinge","Não atinge"),IF(#REF!="F",IF(DD188&lt;=8,"Atinge","Não atinge"),"erro")),IF(AND(#REF!&lt;=79,#REF!&gt;=70),IF(#REF!="M",IF(DD188&lt;=9,"Atinge","Não atinge"),IF(#REF!="F",IF(DD188&lt;=9,"Atinge","Não atinge"),"erro")),IF(#REF!&gt;=80,IF(#REF!="M",IF(DD188&lt;=10,"Atinge","Não atinge"),IF(#REF!="F",IF(DD188&lt;=11,"Atinge","Não atinge"),"erro")),"")))</f>
        <v>#REF!</v>
      </c>
      <c r="DF188" s="68"/>
      <c r="DG188" s="68"/>
      <c r="DH188" s="68"/>
      <c r="DI188" s="68"/>
      <c r="DJ188" s="68"/>
      <c r="DK188" s="68"/>
      <c r="DL188" s="68"/>
      <c r="DM188" s="9">
        <f t="shared" si="26"/>
        <v>0</v>
      </c>
      <c r="DN188" s="9" t="str">
        <f t="shared" si="29"/>
        <v>Não Atinge</v>
      </c>
      <c r="DO188" s="68"/>
      <c r="DP188" s="9" t="str">
        <f t="shared" si="27"/>
        <v>Não atinge</v>
      </c>
      <c r="DQ188" s="69"/>
      <c r="DR188" s="9" t="str">
        <f t="shared" si="28"/>
        <v>Atinge</v>
      </c>
      <c r="DS188" s="115"/>
      <c r="DT188" s="58"/>
      <c r="DU188" s="59"/>
      <c r="DV188" s="59"/>
      <c r="DW188" s="67"/>
      <c r="DX188" s="67"/>
      <c r="DY188" s="59"/>
      <c r="DZ188" s="67"/>
      <c r="EA188" s="59"/>
      <c r="EB188" s="59"/>
      <c r="EC188" s="59"/>
      <c r="ED188" s="59"/>
      <c r="EE188" s="59"/>
      <c r="EF188" s="67"/>
    </row>
    <row r="189" spans="1:136" s="5" customFormat="1" ht="24.95" customHeight="1">
      <c r="A189" s="9">
        <v>186</v>
      </c>
      <c r="B189" s="73" t="str">
        <f>'DADOS PESSOAIS'!B189</f>
        <v>(código)</v>
      </c>
      <c r="C189" s="58"/>
      <c r="D189" s="65"/>
      <c r="E189" s="65"/>
      <c r="F189" s="64"/>
      <c r="G189" s="59"/>
      <c r="H189" s="59"/>
      <c r="I189" s="67"/>
      <c r="J189" s="67"/>
      <c r="K189" s="59"/>
      <c r="L189" s="67"/>
      <c r="M189" s="59"/>
      <c r="N189" s="59"/>
      <c r="O189" s="59"/>
      <c r="P189" s="59"/>
      <c r="Q189" s="59"/>
      <c r="R189" s="67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67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9">
        <f t="shared" si="21"/>
        <v>0</v>
      </c>
      <c r="CG189" s="68"/>
      <c r="CH189" s="10" t="e">
        <f>IF(AND(#REF!&lt;=64,#REF!&gt;=60),IF(#REF!="M",IF(CG189&gt;=14,"Atinge","Não atinge"),IF(#REF!="F",IF(CG189&gt;=12,"Atinge","Não atinge"),"erro")),IF(AND(#REF!&lt;=69,#REF!&gt;=65),IF(#REF!="M",IF(CG189&gt;=12,"Atinge","Não atinge"),IF(#REF!="F",IF(CG189&gt;=11,"Atinge","Não atinge"),"erro")),IF(AND(#REF!&lt;=74,#REF!&gt;=70),IF(#REF!="M",IF(CG189&gt;=12,"Atinge","Não atinge"),IF(#REF!="F",IF(CG189&gt;=10,"Atinge","Não atinge"),"erro")),IF(AND(#REF!&lt;=79,#REF!&gt;=75),IF(#REF!="M",IF(CG189&gt;=11,"Atinge","Não atinge"),IF(#REF!="F",IF(CG189&gt;=10,"Atinge","Não atinge"),"erro")),IF(AND(#REF!&lt;=84,#REF!&gt;=80),IF(#REF!="M",IF(CG189&gt;=10,"Atinge","Não atinge"),IF(#REF!="F",IF(CG189&gt;=9,"Atinge","Não atinge"),"erro")),IF(AND(#REF!&lt;=89,#REF!&gt;=85),IF(#REF!="M",IF(CG189&gt;=8,"Atinge","Não atinge"),IF(#REF!="F",IF(CG189&gt;=8,"Atinge","Não atinge"),"erro")),IF(#REF!&gt;=90,IF(#REF!="M",IF(CG189&gt;=7,"Atinge","Não atinge"),IF(#REF!="F",IF(CG189&gt;=4,"Atinge","Não atinge"),"erro")),IF(AND(#REF!&lt;70,#REF!&gt;64),IF(#REF!="M",IF(CG189&lt;14,"Atinge","Não atinge"),IF(#REF!="F",IF(CG189&lt;12,"Atinge","Não atinge"),"erro")),""))))))))</f>
        <v>#REF!</v>
      </c>
      <c r="CI189" s="68"/>
      <c r="CJ189" s="10" t="e">
        <f>IF(AND(#REF!&lt;=69,#REF!&gt;=60),IF(#REF!="M",IF(CI189&lt;=8,"Atinge","Não atinge"),IF(#REF!="F",IF(CI189&lt;=8,"Atinge","Não atinge"),"erro")),IF(AND(#REF!&lt;=79,#REF!&gt;=70),IF(#REF!="M",IF(CI189&lt;=9,"Atinge","Não atinge"),IF(#REF!="F",IF(CI189&lt;=9,"Atinge","Não atinge"),"erro")),IF(#REF!&gt;=80,IF(#REF!="M",IF(CI189&lt;=10,"Atinge","Não atinge"),IF(#REF!="F",IF(CI189&lt;=11,"Atinge","Não atinge"),"erro")),"")))</f>
        <v>#REF!</v>
      </c>
      <c r="CK189" s="68"/>
      <c r="CL189" s="68"/>
      <c r="CM189" s="68"/>
      <c r="CN189" s="68"/>
      <c r="CO189" s="68"/>
      <c r="CP189" s="68"/>
      <c r="CQ189" s="68"/>
      <c r="CR189" s="9">
        <f t="shared" si="22"/>
        <v>0</v>
      </c>
      <c r="CS189" s="68"/>
      <c r="CT189" s="9" t="str">
        <f t="shared" si="23"/>
        <v>Não atinge</v>
      </c>
      <c r="CU189" s="69"/>
      <c r="CV189" s="9" t="str">
        <f t="shared" si="24"/>
        <v>Atinge</v>
      </c>
      <c r="CW189" s="115"/>
      <c r="CX189" s="70"/>
      <c r="CY189" s="70"/>
      <c r="CZ189" s="35">
        <f t="shared" si="25"/>
        <v>0</v>
      </c>
      <c r="DA189" s="58"/>
      <c r="DB189" s="68"/>
      <c r="DC189" s="10" t="e">
        <f>IF(AND(#REF!&lt;=64,#REF!&gt;=60),IF(#REF!="M",IF(DB189&gt;=14,"Atinge","Não atinge"),IF(#REF!="F",IF(DB189&gt;=12,"Atinge","Não atinge"),"erro")),IF(AND(#REF!&lt;=69,#REF!&gt;=65),IF(#REF!="M",IF(DB189&gt;=12,"Atinge","Não atinge"),IF(#REF!="F",IF(DB189&gt;=11,"Atinge","Não atinge"),"erro")),IF(AND(#REF!&lt;=74,#REF!&gt;=70),IF(#REF!="M",IF(DB189&gt;=12,"Atinge","Não atinge"),IF(#REF!="F",IF(DB189&gt;=10,"Atinge","Não atinge"),"erro")),IF(AND(#REF!&lt;=79,#REF!&gt;=75),IF(#REF!="M",IF(DB189&gt;=11,"Atinge","Não atinge"),IF(#REF!="F",IF(DB189&gt;=10,"Atinge","Não atinge"),"erro")),IF(AND(#REF!&lt;=84,#REF!&gt;=80),IF(#REF!="M",IF(DB189&gt;=10,"Atinge","Não atinge"),IF(#REF!="F",IF(DB189&gt;=9,"Atinge","Não atinge"),"erro")),IF(AND(#REF!&lt;=89,#REF!&gt;=85),IF(#REF!="M",IF(DB189&gt;=8,"Atinge","Não atinge"),IF(#REF!="F",IF(DB189&gt;=8,"Atinge","Não atinge"),"erro")),IF(#REF!&gt;=90,IF(#REF!="M",IF(DB189&gt;=7,"Atinge","Não atinge"),IF(#REF!="F",IF(DB189&gt;=4,"Atinge","Não atinge"),"erro")),IF(AND(#REF!&lt;70,#REF!&gt;64),IF(#REF!="M",IF(DB189&lt;14,"Atinge","Não atinge"),IF(#REF!="F",IF(DB189&lt;12,"Atinge","Não atinge"),"erro")),""))))))))</f>
        <v>#REF!</v>
      </c>
      <c r="DD189" s="68"/>
      <c r="DE189" s="10" t="e">
        <f>IF(AND(#REF!&lt;=69,#REF!&gt;=60),IF(#REF!="M",IF(DD189&lt;=8,"Atinge","Não atinge"),IF(#REF!="F",IF(DD189&lt;=8,"Atinge","Não atinge"),"erro")),IF(AND(#REF!&lt;=79,#REF!&gt;=70),IF(#REF!="M",IF(DD189&lt;=9,"Atinge","Não atinge"),IF(#REF!="F",IF(DD189&lt;=9,"Atinge","Não atinge"),"erro")),IF(#REF!&gt;=80,IF(#REF!="M",IF(DD189&lt;=10,"Atinge","Não atinge"),IF(#REF!="F",IF(DD189&lt;=11,"Atinge","Não atinge"),"erro")),"")))</f>
        <v>#REF!</v>
      </c>
      <c r="DF189" s="68"/>
      <c r="DG189" s="68"/>
      <c r="DH189" s="68"/>
      <c r="DI189" s="68"/>
      <c r="DJ189" s="68"/>
      <c r="DK189" s="68"/>
      <c r="DL189" s="68"/>
      <c r="DM189" s="9">
        <f t="shared" si="26"/>
        <v>0</v>
      </c>
      <c r="DN189" s="9" t="str">
        <f t="shared" si="29"/>
        <v>Não Atinge</v>
      </c>
      <c r="DO189" s="68"/>
      <c r="DP189" s="9" t="str">
        <f t="shared" si="27"/>
        <v>Não atinge</v>
      </c>
      <c r="DQ189" s="69"/>
      <c r="DR189" s="9" t="str">
        <f t="shared" si="28"/>
        <v>Atinge</v>
      </c>
      <c r="DS189" s="115"/>
      <c r="DT189" s="58"/>
      <c r="DU189" s="59"/>
      <c r="DV189" s="59"/>
      <c r="DW189" s="67"/>
      <c r="DX189" s="67"/>
      <c r="DY189" s="59"/>
      <c r="DZ189" s="67"/>
      <c r="EA189" s="59"/>
      <c r="EB189" s="59"/>
      <c r="EC189" s="59"/>
      <c r="ED189" s="59"/>
      <c r="EE189" s="59"/>
      <c r="EF189" s="67"/>
    </row>
    <row r="190" spans="1:136" s="5" customFormat="1" ht="24.95" customHeight="1">
      <c r="A190" s="9">
        <v>187</v>
      </c>
      <c r="B190" s="73" t="str">
        <f>'DADOS PESSOAIS'!B190</f>
        <v>(código)</v>
      </c>
      <c r="C190" s="58"/>
      <c r="D190" s="65"/>
      <c r="E190" s="65"/>
      <c r="F190" s="64"/>
      <c r="G190" s="59"/>
      <c r="H190" s="59"/>
      <c r="I190" s="67"/>
      <c r="J190" s="67"/>
      <c r="K190" s="59"/>
      <c r="L190" s="67"/>
      <c r="M190" s="59"/>
      <c r="N190" s="59"/>
      <c r="O190" s="59"/>
      <c r="P190" s="59"/>
      <c r="Q190" s="59"/>
      <c r="R190" s="67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67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9">
        <f t="shared" si="21"/>
        <v>0</v>
      </c>
      <c r="CG190" s="68"/>
      <c r="CH190" s="10" t="e">
        <f>IF(AND(#REF!&lt;=64,#REF!&gt;=60),IF(#REF!="M",IF(CG190&gt;=14,"Atinge","Não atinge"),IF(#REF!="F",IF(CG190&gt;=12,"Atinge","Não atinge"),"erro")),IF(AND(#REF!&lt;=69,#REF!&gt;=65),IF(#REF!="M",IF(CG190&gt;=12,"Atinge","Não atinge"),IF(#REF!="F",IF(CG190&gt;=11,"Atinge","Não atinge"),"erro")),IF(AND(#REF!&lt;=74,#REF!&gt;=70),IF(#REF!="M",IF(CG190&gt;=12,"Atinge","Não atinge"),IF(#REF!="F",IF(CG190&gt;=10,"Atinge","Não atinge"),"erro")),IF(AND(#REF!&lt;=79,#REF!&gt;=75),IF(#REF!="M",IF(CG190&gt;=11,"Atinge","Não atinge"),IF(#REF!="F",IF(CG190&gt;=10,"Atinge","Não atinge"),"erro")),IF(AND(#REF!&lt;=84,#REF!&gt;=80),IF(#REF!="M",IF(CG190&gt;=10,"Atinge","Não atinge"),IF(#REF!="F",IF(CG190&gt;=9,"Atinge","Não atinge"),"erro")),IF(AND(#REF!&lt;=89,#REF!&gt;=85),IF(#REF!="M",IF(CG190&gt;=8,"Atinge","Não atinge"),IF(#REF!="F",IF(CG190&gt;=8,"Atinge","Não atinge"),"erro")),IF(#REF!&gt;=90,IF(#REF!="M",IF(CG190&gt;=7,"Atinge","Não atinge"),IF(#REF!="F",IF(CG190&gt;=4,"Atinge","Não atinge"),"erro")),IF(AND(#REF!&lt;70,#REF!&gt;64),IF(#REF!="M",IF(CG190&lt;14,"Atinge","Não atinge"),IF(#REF!="F",IF(CG190&lt;12,"Atinge","Não atinge"),"erro")),""))))))))</f>
        <v>#REF!</v>
      </c>
      <c r="CI190" s="68"/>
      <c r="CJ190" s="10" t="e">
        <f>IF(AND(#REF!&lt;=69,#REF!&gt;=60),IF(#REF!="M",IF(CI190&lt;=8,"Atinge","Não atinge"),IF(#REF!="F",IF(CI190&lt;=8,"Atinge","Não atinge"),"erro")),IF(AND(#REF!&lt;=79,#REF!&gt;=70),IF(#REF!="M",IF(CI190&lt;=9,"Atinge","Não atinge"),IF(#REF!="F",IF(CI190&lt;=9,"Atinge","Não atinge"),"erro")),IF(#REF!&gt;=80,IF(#REF!="M",IF(CI190&lt;=10,"Atinge","Não atinge"),IF(#REF!="F",IF(CI190&lt;=11,"Atinge","Não atinge"),"erro")),"")))</f>
        <v>#REF!</v>
      </c>
      <c r="CK190" s="68"/>
      <c r="CL190" s="68"/>
      <c r="CM190" s="68"/>
      <c r="CN190" s="68"/>
      <c r="CO190" s="68"/>
      <c r="CP190" s="68"/>
      <c r="CQ190" s="68"/>
      <c r="CR190" s="9">
        <f t="shared" si="22"/>
        <v>0</v>
      </c>
      <c r="CS190" s="68"/>
      <c r="CT190" s="9" t="str">
        <f t="shared" si="23"/>
        <v>Não atinge</v>
      </c>
      <c r="CU190" s="69"/>
      <c r="CV190" s="9" t="str">
        <f t="shared" si="24"/>
        <v>Atinge</v>
      </c>
      <c r="CW190" s="115"/>
      <c r="CX190" s="70"/>
      <c r="CY190" s="70"/>
      <c r="CZ190" s="35">
        <f t="shared" si="25"/>
        <v>0</v>
      </c>
      <c r="DA190" s="58"/>
      <c r="DB190" s="68"/>
      <c r="DC190" s="10" t="e">
        <f>IF(AND(#REF!&lt;=64,#REF!&gt;=60),IF(#REF!="M",IF(DB190&gt;=14,"Atinge","Não atinge"),IF(#REF!="F",IF(DB190&gt;=12,"Atinge","Não atinge"),"erro")),IF(AND(#REF!&lt;=69,#REF!&gt;=65),IF(#REF!="M",IF(DB190&gt;=12,"Atinge","Não atinge"),IF(#REF!="F",IF(DB190&gt;=11,"Atinge","Não atinge"),"erro")),IF(AND(#REF!&lt;=74,#REF!&gt;=70),IF(#REF!="M",IF(DB190&gt;=12,"Atinge","Não atinge"),IF(#REF!="F",IF(DB190&gt;=10,"Atinge","Não atinge"),"erro")),IF(AND(#REF!&lt;=79,#REF!&gt;=75),IF(#REF!="M",IF(DB190&gt;=11,"Atinge","Não atinge"),IF(#REF!="F",IF(DB190&gt;=10,"Atinge","Não atinge"),"erro")),IF(AND(#REF!&lt;=84,#REF!&gt;=80),IF(#REF!="M",IF(DB190&gt;=10,"Atinge","Não atinge"),IF(#REF!="F",IF(DB190&gt;=9,"Atinge","Não atinge"),"erro")),IF(AND(#REF!&lt;=89,#REF!&gt;=85),IF(#REF!="M",IF(DB190&gt;=8,"Atinge","Não atinge"),IF(#REF!="F",IF(DB190&gt;=8,"Atinge","Não atinge"),"erro")),IF(#REF!&gt;=90,IF(#REF!="M",IF(DB190&gt;=7,"Atinge","Não atinge"),IF(#REF!="F",IF(DB190&gt;=4,"Atinge","Não atinge"),"erro")),IF(AND(#REF!&lt;70,#REF!&gt;64),IF(#REF!="M",IF(DB190&lt;14,"Atinge","Não atinge"),IF(#REF!="F",IF(DB190&lt;12,"Atinge","Não atinge"),"erro")),""))))))))</f>
        <v>#REF!</v>
      </c>
      <c r="DD190" s="68"/>
      <c r="DE190" s="10" t="e">
        <f>IF(AND(#REF!&lt;=69,#REF!&gt;=60),IF(#REF!="M",IF(DD190&lt;=8,"Atinge","Não atinge"),IF(#REF!="F",IF(DD190&lt;=8,"Atinge","Não atinge"),"erro")),IF(AND(#REF!&lt;=79,#REF!&gt;=70),IF(#REF!="M",IF(DD190&lt;=9,"Atinge","Não atinge"),IF(#REF!="F",IF(DD190&lt;=9,"Atinge","Não atinge"),"erro")),IF(#REF!&gt;=80,IF(#REF!="M",IF(DD190&lt;=10,"Atinge","Não atinge"),IF(#REF!="F",IF(DD190&lt;=11,"Atinge","Não atinge"),"erro")),"")))</f>
        <v>#REF!</v>
      </c>
      <c r="DF190" s="68"/>
      <c r="DG190" s="68"/>
      <c r="DH190" s="68"/>
      <c r="DI190" s="68"/>
      <c r="DJ190" s="68"/>
      <c r="DK190" s="68"/>
      <c r="DL190" s="68"/>
      <c r="DM190" s="9">
        <f t="shared" si="26"/>
        <v>0</v>
      </c>
      <c r="DN190" s="9" t="str">
        <f t="shared" si="29"/>
        <v>Não Atinge</v>
      </c>
      <c r="DO190" s="68"/>
      <c r="DP190" s="9" t="str">
        <f t="shared" si="27"/>
        <v>Não atinge</v>
      </c>
      <c r="DQ190" s="69"/>
      <c r="DR190" s="9" t="str">
        <f t="shared" si="28"/>
        <v>Atinge</v>
      </c>
      <c r="DS190" s="115"/>
      <c r="DT190" s="58"/>
      <c r="DU190" s="59"/>
      <c r="DV190" s="59"/>
      <c r="DW190" s="67"/>
      <c r="DX190" s="67"/>
      <c r="DY190" s="59"/>
      <c r="DZ190" s="67"/>
      <c r="EA190" s="59"/>
      <c r="EB190" s="59"/>
      <c r="EC190" s="59"/>
      <c r="ED190" s="59"/>
      <c r="EE190" s="59"/>
      <c r="EF190" s="67"/>
    </row>
    <row r="191" spans="1:136" s="5" customFormat="1" ht="24.95" customHeight="1">
      <c r="A191" s="9">
        <v>188</v>
      </c>
      <c r="B191" s="73" t="str">
        <f>'DADOS PESSOAIS'!B191</f>
        <v>(código)</v>
      </c>
      <c r="C191" s="58"/>
      <c r="D191" s="65"/>
      <c r="E191" s="65"/>
      <c r="F191" s="64"/>
      <c r="G191" s="59"/>
      <c r="H191" s="59"/>
      <c r="I191" s="67"/>
      <c r="J191" s="67"/>
      <c r="K191" s="59"/>
      <c r="L191" s="67"/>
      <c r="M191" s="59"/>
      <c r="N191" s="59"/>
      <c r="O191" s="59"/>
      <c r="P191" s="59"/>
      <c r="Q191" s="59"/>
      <c r="R191" s="67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67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9">
        <f t="shared" si="21"/>
        <v>0</v>
      </c>
      <c r="CG191" s="68"/>
      <c r="CH191" s="10" t="e">
        <f>IF(AND(#REF!&lt;=64,#REF!&gt;=60),IF(#REF!="M",IF(CG191&gt;=14,"Atinge","Não atinge"),IF(#REF!="F",IF(CG191&gt;=12,"Atinge","Não atinge"),"erro")),IF(AND(#REF!&lt;=69,#REF!&gt;=65),IF(#REF!="M",IF(CG191&gt;=12,"Atinge","Não atinge"),IF(#REF!="F",IF(CG191&gt;=11,"Atinge","Não atinge"),"erro")),IF(AND(#REF!&lt;=74,#REF!&gt;=70),IF(#REF!="M",IF(CG191&gt;=12,"Atinge","Não atinge"),IF(#REF!="F",IF(CG191&gt;=10,"Atinge","Não atinge"),"erro")),IF(AND(#REF!&lt;=79,#REF!&gt;=75),IF(#REF!="M",IF(CG191&gt;=11,"Atinge","Não atinge"),IF(#REF!="F",IF(CG191&gt;=10,"Atinge","Não atinge"),"erro")),IF(AND(#REF!&lt;=84,#REF!&gt;=80),IF(#REF!="M",IF(CG191&gt;=10,"Atinge","Não atinge"),IF(#REF!="F",IF(CG191&gt;=9,"Atinge","Não atinge"),"erro")),IF(AND(#REF!&lt;=89,#REF!&gt;=85),IF(#REF!="M",IF(CG191&gt;=8,"Atinge","Não atinge"),IF(#REF!="F",IF(CG191&gt;=8,"Atinge","Não atinge"),"erro")),IF(#REF!&gt;=90,IF(#REF!="M",IF(CG191&gt;=7,"Atinge","Não atinge"),IF(#REF!="F",IF(CG191&gt;=4,"Atinge","Não atinge"),"erro")),IF(AND(#REF!&lt;70,#REF!&gt;64),IF(#REF!="M",IF(CG191&lt;14,"Atinge","Não atinge"),IF(#REF!="F",IF(CG191&lt;12,"Atinge","Não atinge"),"erro")),""))))))))</f>
        <v>#REF!</v>
      </c>
      <c r="CI191" s="68"/>
      <c r="CJ191" s="10" t="e">
        <f>IF(AND(#REF!&lt;=69,#REF!&gt;=60),IF(#REF!="M",IF(CI191&lt;=8,"Atinge","Não atinge"),IF(#REF!="F",IF(CI191&lt;=8,"Atinge","Não atinge"),"erro")),IF(AND(#REF!&lt;=79,#REF!&gt;=70),IF(#REF!="M",IF(CI191&lt;=9,"Atinge","Não atinge"),IF(#REF!="F",IF(CI191&lt;=9,"Atinge","Não atinge"),"erro")),IF(#REF!&gt;=80,IF(#REF!="M",IF(CI191&lt;=10,"Atinge","Não atinge"),IF(#REF!="F",IF(CI191&lt;=11,"Atinge","Não atinge"),"erro")),"")))</f>
        <v>#REF!</v>
      </c>
      <c r="CK191" s="68"/>
      <c r="CL191" s="68"/>
      <c r="CM191" s="68"/>
      <c r="CN191" s="68"/>
      <c r="CO191" s="68"/>
      <c r="CP191" s="68"/>
      <c r="CQ191" s="68"/>
      <c r="CR191" s="9">
        <f t="shared" si="22"/>
        <v>0</v>
      </c>
      <c r="CS191" s="68"/>
      <c r="CT191" s="9" t="str">
        <f t="shared" si="23"/>
        <v>Não atinge</v>
      </c>
      <c r="CU191" s="69"/>
      <c r="CV191" s="9" t="str">
        <f t="shared" si="24"/>
        <v>Atinge</v>
      </c>
      <c r="CW191" s="115"/>
      <c r="CX191" s="70"/>
      <c r="CY191" s="70"/>
      <c r="CZ191" s="35">
        <f t="shared" si="25"/>
        <v>0</v>
      </c>
      <c r="DA191" s="58"/>
      <c r="DB191" s="68"/>
      <c r="DC191" s="10" t="e">
        <f>IF(AND(#REF!&lt;=64,#REF!&gt;=60),IF(#REF!="M",IF(DB191&gt;=14,"Atinge","Não atinge"),IF(#REF!="F",IF(DB191&gt;=12,"Atinge","Não atinge"),"erro")),IF(AND(#REF!&lt;=69,#REF!&gt;=65),IF(#REF!="M",IF(DB191&gt;=12,"Atinge","Não atinge"),IF(#REF!="F",IF(DB191&gt;=11,"Atinge","Não atinge"),"erro")),IF(AND(#REF!&lt;=74,#REF!&gt;=70),IF(#REF!="M",IF(DB191&gt;=12,"Atinge","Não atinge"),IF(#REF!="F",IF(DB191&gt;=10,"Atinge","Não atinge"),"erro")),IF(AND(#REF!&lt;=79,#REF!&gt;=75),IF(#REF!="M",IF(DB191&gt;=11,"Atinge","Não atinge"),IF(#REF!="F",IF(DB191&gt;=10,"Atinge","Não atinge"),"erro")),IF(AND(#REF!&lt;=84,#REF!&gt;=80),IF(#REF!="M",IF(DB191&gt;=10,"Atinge","Não atinge"),IF(#REF!="F",IF(DB191&gt;=9,"Atinge","Não atinge"),"erro")),IF(AND(#REF!&lt;=89,#REF!&gt;=85),IF(#REF!="M",IF(DB191&gt;=8,"Atinge","Não atinge"),IF(#REF!="F",IF(DB191&gt;=8,"Atinge","Não atinge"),"erro")),IF(#REF!&gt;=90,IF(#REF!="M",IF(DB191&gt;=7,"Atinge","Não atinge"),IF(#REF!="F",IF(DB191&gt;=4,"Atinge","Não atinge"),"erro")),IF(AND(#REF!&lt;70,#REF!&gt;64),IF(#REF!="M",IF(DB191&lt;14,"Atinge","Não atinge"),IF(#REF!="F",IF(DB191&lt;12,"Atinge","Não atinge"),"erro")),""))))))))</f>
        <v>#REF!</v>
      </c>
      <c r="DD191" s="68"/>
      <c r="DE191" s="10" t="e">
        <f>IF(AND(#REF!&lt;=69,#REF!&gt;=60),IF(#REF!="M",IF(DD191&lt;=8,"Atinge","Não atinge"),IF(#REF!="F",IF(DD191&lt;=8,"Atinge","Não atinge"),"erro")),IF(AND(#REF!&lt;=79,#REF!&gt;=70),IF(#REF!="M",IF(DD191&lt;=9,"Atinge","Não atinge"),IF(#REF!="F",IF(DD191&lt;=9,"Atinge","Não atinge"),"erro")),IF(#REF!&gt;=80,IF(#REF!="M",IF(DD191&lt;=10,"Atinge","Não atinge"),IF(#REF!="F",IF(DD191&lt;=11,"Atinge","Não atinge"),"erro")),"")))</f>
        <v>#REF!</v>
      </c>
      <c r="DF191" s="68"/>
      <c r="DG191" s="68"/>
      <c r="DH191" s="68"/>
      <c r="DI191" s="68"/>
      <c r="DJ191" s="68"/>
      <c r="DK191" s="68"/>
      <c r="DL191" s="68"/>
      <c r="DM191" s="9">
        <f t="shared" si="26"/>
        <v>0</v>
      </c>
      <c r="DN191" s="9" t="str">
        <f t="shared" si="29"/>
        <v>Não Atinge</v>
      </c>
      <c r="DO191" s="68"/>
      <c r="DP191" s="9" t="str">
        <f t="shared" si="27"/>
        <v>Não atinge</v>
      </c>
      <c r="DQ191" s="69"/>
      <c r="DR191" s="9" t="str">
        <f t="shared" si="28"/>
        <v>Atinge</v>
      </c>
      <c r="DS191" s="115"/>
      <c r="DT191" s="58"/>
      <c r="DU191" s="59"/>
      <c r="DV191" s="59"/>
      <c r="DW191" s="67"/>
      <c r="DX191" s="67"/>
      <c r="DY191" s="59"/>
      <c r="DZ191" s="67"/>
      <c r="EA191" s="59"/>
      <c r="EB191" s="59"/>
      <c r="EC191" s="59"/>
      <c r="ED191" s="59"/>
      <c r="EE191" s="59"/>
      <c r="EF191" s="67"/>
    </row>
    <row r="192" spans="1:136" s="5" customFormat="1" ht="24.95" customHeight="1">
      <c r="A192" s="9">
        <v>189</v>
      </c>
      <c r="B192" s="73" t="str">
        <f>'DADOS PESSOAIS'!B192</f>
        <v>(código)</v>
      </c>
      <c r="C192" s="58"/>
      <c r="D192" s="65"/>
      <c r="E192" s="65"/>
      <c r="F192" s="64"/>
      <c r="G192" s="59"/>
      <c r="H192" s="59"/>
      <c r="I192" s="67"/>
      <c r="J192" s="67"/>
      <c r="K192" s="59"/>
      <c r="L192" s="67"/>
      <c r="M192" s="59"/>
      <c r="N192" s="59"/>
      <c r="O192" s="59"/>
      <c r="P192" s="59"/>
      <c r="Q192" s="59"/>
      <c r="R192" s="67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67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9">
        <f t="shared" si="21"/>
        <v>0</v>
      </c>
      <c r="CG192" s="68"/>
      <c r="CH192" s="10" t="e">
        <f>IF(AND(#REF!&lt;=64,#REF!&gt;=60),IF(#REF!="M",IF(CG192&gt;=14,"Atinge","Não atinge"),IF(#REF!="F",IF(CG192&gt;=12,"Atinge","Não atinge"),"erro")),IF(AND(#REF!&lt;=69,#REF!&gt;=65),IF(#REF!="M",IF(CG192&gt;=12,"Atinge","Não atinge"),IF(#REF!="F",IF(CG192&gt;=11,"Atinge","Não atinge"),"erro")),IF(AND(#REF!&lt;=74,#REF!&gt;=70),IF(#REF!="M",IF(CG192&gt;=12,"Atinge","Não atinge"),IF(#REF!="F",IF(CG192&gt;=10,"Atinge","Não atinge"),"erro")),IF(AND(#REF!&lt;=79,#REF!&gt;=75),IF(#REF!="M",IF(CG192&gt;=11,"Atinge","Não atinge"),IF(#REF!="F",IF(CG192&gt;=10,"Atinge","Não atinge"),"erro")),IF(AND(#REF!&lt;=84,#REF!&gt;=80),IF(#REF!="M",IF(CG192&gt;=10,"Atinge","Não atinge"),IF(#REF!="F",IF(CG192&gt;=9,"Atinge","Não atinge"),"erro")),IF(AND(#REF!&lt;=89,#REF!&gt;=85),IF(#REF!="M",IF(CG192&gt;=8,"Atinge","Não atinge"),IF(#REF!="F",IF(CG192&gt;=8,"Atinge","Não atinge"),"erro")),IF(#REF!&gt;=90,IF(#REF!="M",IF(CG192&gt;=7,"Atinge","Não atinge"),IF(#REF!="F",IF(CG192&gt;=4,"Atinge","Não atinge"),"erro")),IF(AND(#REF!&lt;70,#REF!&gt;64),IF(#REF!="M",IF(CG192&lt;14,"Atinge","Não atinge"),IF(#REF!="F",IF(CG192&lt;12,"Atinge","Não atinge"),"erro")),""))))))))</f>
        <v>#REF!</v>
      </c>
      <c r="CI192" s="68"/>
      <c r="CJ192" s="10" t="e">
        <f>IF(AND(#REF!&lt;=69,#REF!&gt;=60),IF(#REF!="M",IF(CI192&lt;=8,"Atinge","Não atinge"),IF(#REF!="F",IF(CI192&lt;=8,"Atinge","Não atinge"),"erro")),IF(AND(#REF!&lt;=79,#REF!&gt;=70),IF(#REF!="M",IF(CI192&lt;=9,"Atinge","Não atinge"),IF(#REF!="F",IF(CI192&lt;=9,"Atinge","Não atinge"),"erro")),IF(#REF!&gt;=80,IF(#REF!="M",IF(CI192&lt;=10,"Atinge","Não atinge"),IF(#REF!="F",IF(CI192&lt;=11,"Atinge","Não atinge"),"erro")),"")))</f>
        <v>#REF!</v>
      </c>
      <c r="CK192" s="68"/>
      <c r="CL192" s="68"/>
      <c r="CM192" s="68"/>
      <c r="CN192" s="68"/>
      <c r="CO192" s="68"/>
      <c r="CP192" s="68"/>
      <c r="CQ192" s="68"/>
      <c r="CR192" s="9">
        <f t="shared" si="22"/>
        <v>0</v>
      </c>
      <c r="CS192" s="68"/>
      <c r="CT192" s="9" t="str">
        <f t="shared" si="23"/>
        <v>Não atinge</v>
      </c>
      <c r="CU192" s="69"/>
      <c r="CV192" s="9" t="str">
        <f t="shared" si="24"/>
        <v>Atinge</v>
      </c>
      <c r="CW192" s="115"/>
      <c r="CX192" s="70"/>
      <c r="CY192" s="70"/>
      <c r="CZ192" s="35">
        <f t="shared" si="25"/>
        <v>0</v>
      </c>
      <c r="DA192" s="58"/>
      <c r="DB192" s="68"/>
      <c r="DC192" s="10" t="e">
        <f>IF(AND(#REF!&lt;=64,#REF!&gt;=60),IF(#REF!="M",IF(DB192&gt;=14,"Atinge","Não atinge"),IF(#REF!="F",IF(DB192&gt;=12,"Atinge","Não atinge"),"erro")),IF(AND(#REF!&lt;=69,#REF!&gt;=65),IF(#REF!="M",IF(DB192&gt;=12,"Atinge","Não atinge"),IF(#REF!="F",IF(DB192&gt;=11,"Atinge","Não atinge"),"erro")),IF(AND(#REF!&lt;=74,#REF!&gt;=70),IF(#REF!="M",IF(DB192&gt;=12,"Atinge","Não atinge"),IF(#REF!="F",IF(DB192&gt;=10,"Atinge","Não atinge"),"erro")),IF(AND(#REF!&lt;=79,#REF!&gt;=75),IF(#REF!="M",IF(DB192&gt;=11,"Atinge","Não atinge"),IF(#REF!="F",IF(DB192&gt;=10,"Atinge","Não atinge"),"erro")),IF(AND(#REF!&lt;=84,#REF!&gt;=80),IF(#REF!="M",IF(DB192&gt;=10,"Atinge","Não atinge"),IF(#REF!="F",IF(DB192&gt;=9,"Atinge","Não atinge"),"erro")),IF(AND(#REF!&lt;=89,#REF!&gt;=85),IF(#REF!="M",IF(DB192&gt;=8,"Atinge","Não atinge"),IF(#REF!="F",IF(DB192&gt;=8,"Atinge","Não atinge"),"erro")),IF(#REF!&gt;=90,IF(#REF!="M",IF(DB192&gt;=7,"Atinge","Não atinge"),IF(#REF!="F",IF(DB192&gt;=4,"Atinge","Não atinge"),"erro")),IF(AND(#REF!&lt;70,#REF!&gt;64),IF(#REF!="M",IF(DB192&lt;14,"Atinge","Não atinge"),IF(#REF!="F",IF(DB192&lt;12,"Atinge","Não atinge"),"erro")),""))))))))</f>
        <v>#REF!</v>
      </c>
      <c r="DD192" s="68"/>
      <c r="DE192" s="10" t="e">
        <f>IF(AND(#REF!&lt;=69,#REF!&gt;=60),IF(#REF!="M",IF(DD192&lt;=8,"Atinge","Não atinge"),IF(#REF!="F",IF(DD192&lt;=8,"Atinge","Não atinge"),"erro")),IF(AND(#REF!&lt;=79,#REF!&gt;=70),IF(#REF!="M",IF(DD192&lt;=9,"Atinge","Não atinge"),IF(#REF!="F",IF(DD192&lt;=9,"Atinge","Não atinge"),"erro")),IF(#REF!&gt;=80,IF(#REF!="M",IF(DD192&lt;=10,"Atinge","Não atinge"),IF(#REF!="F",IF(DD192&lt;=11,"Atinge","Não atinge"),"erro")),"")))</f>
        <v>#REF!</v>
      </c>
      <c r="DF192" s="68"/>
      <c r="DG192" s="68"/>
      <c r="DH192" s="68"/>
      <c r="DI192" s="68"/>
      <c r="DJ192" s="68"/>
      <c r="DK192" s="68"/>
      <c r="DL192" s="68"/>
      <c r="DM192" s="9">
        <f t="shared" si="26"/>
        <v>0</v>
      </c>
      <c r="DN192" s="9" t="str">
        <f t="shared" si="29"/>
        <v>Não Atinge</v>
      </c>
      <c r="DO192" s="68"/>
      <c r="DP192" s="9" t="str">
        <f t="shared" si="27"/>
        <v>Não atinge</v>
      </c>
      <c r="DQ192" s="69"/>
      <c r="DR192" s="9" t="str">
        <f t="shared" si="28"/>
        <v>Atinge</v>
      </c>
      <c r="DS192" s="115"/>
      <c r="DT192" s="58"/>
      <c r="DU192" s="59"/>
      <c r="DV192" s="59"/>
      <c r="DW192" s="67"/>
      <c r="DX192" s="67"/>
      <c r="DY192" s="59"/>
      <c r="DZ192" s="67"/>
      <c r="EA192" s="59"/>
      <c r="EB192" s="59"/>
      <c r="EC192" s="59"/>
      <c r="ED192" s="59"/>
      <c r="EE192" s="59"/>
      <c r="EF192" s="67"/>
    </row>
    <row r="193" spans="1:136" s="5" customFormat="1" ht="24.95" customHeight="1">
      <c r="A193" s="9">
        <v>190</v>
      </c>
      <c r="B193" s="73" t="str">
        <f>'DADOS PESSOAIS'!B193</f>
        <v>(código)</v>
      </c>
      <c r="C193" s="58"/>
      <c r="D193" s="65"/>
      <c r="E193" s="65"/>
      <c r="F193" s="64"/>
      <c r="G193" s="59"/>
      <c r="H193" s="59"/>
      <c r="I193" s="67"/>
      <c r="J193" s="67"/>
      <c r="K193" s="59"/>
      <c r="L193" s="67"/>
      <c r="M193" s="59"/>
      <c r="N193" s="59"/>
      <c r="O193" s="59"/>
      <c r="P193" s="59"/>
      <c r="Q193" s="59"/>
      <c r="R193" s="67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67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9">
        <f t="shared" si="21"/>
        <v>0</v>
      </c>
      <c r="CG193" s="68"/>
      <c r="CH193" s="10" t="e">
        <f>IF(AND(#REF!&lt;=64,#REF!&gt;=60),IF(#REF!="M",IF(CG193&gt;=14,"Atinge","Não atinge"),IF(#REF!="F",IF(CG193&gt;=12,"Atinge","Não atinge"),"erro")),IF(AND(#REF!&lt;=69,#REF!&gt;=65),IF(#REF!="M",IF(CG193&gt;=12,"Atinge","Não atinge"),IF(#REF!="F",IF(CG193&gt;=11,"Atinge","Não atinge"),"erro")),IF(AND(#REF!&lt;=74,#REF!&gt;=70),IF(#REF!="M",IF(CG193&gt;=12,"Atinge","Não atinge"),IF(#REF!="F",IF(CG193&gt;=10,"Atinge","Não atinge"),"erro")),IF(AND(#REF!&lt;=79,#REF!&gt;=75),IF(#REF!="M",IF(CG193&gt;=11,"Atinge","Não atinge"),IF(#REF!="F",IF(CG193&gt;=10,"Atinge","Não atinge"),"erro")),IF(AND(#REF!&lt;=84,#REF!&gt;=80),IF(#REF!="M",IF(CG193&gt;=10,"Atinge","Não atinge"),IF(#REF!="F",IF(CG193&gt;=9,"Atinge","Não atinge"),"erro")),IF(AND(#REF!&lt;=89,#REF!&gt;=85),IF(#REF!="M",IF(CG193&gt;=8,"Atinge","Não atinge"),IF(#REF!="F",IF(CG193&gt;=8,"Atinge","Não atinge"),"erro")),IF(#REF!&gt;=90,IF(#REF!="M",IF(CG193&gt;=7,"Atinge","Não atinge"),IF(#REF!="F",IF(CG193&gt;=4,"Atinge","Não atinge"),"erro")),IF(AND(#REF!&lt;70,#REF!&gt;64),IF(#REF!="M",IF(CG193&lt;14,"Atinge","Não atinge"),IF(#REF!="F",IF(CG193&lt;12,"Atinge","Não atinge"),"erro")),""))))))))</f>
        <v>#REF!</v>
      </c>
      <c r="CI193" s="68"/>
      <c r="CJ193" s="10" t="e">
        <f>IF(AND(#REF!&lt;=69,#REF!&gt;=60),IF(#REF!="M",IF(CI193&lt;=8,"Atinge","Não atinge"),IF(#REF!="F",IF(CI193&lt;=8,"Atinge","Não atinge"),"erro")),IF(AND(#REF!&lt;=79,#REF!&gt;=70),IF(#REF!="M",IF(CI193&lt;=9,"Atinge","Não atinge"),IF(#REF!="F",IF(CI193&lt;=9,"Atinge","Não atinge"),"erro")),IF(#REF!&gt;=80,IF(#REF!="M",IF(CI193&lt;=10,"Atinge","Não atinge"),IF(#REF!="F",IF(CI193&lt;=11,"Atinge","Não atinge"),"erro")),"")))</f>
        <v>#REF!</v>
      </c>
      <c r="CK193" s="68"/>
      <c r="CL193" s="68"/>
      <c r="CM193" s="68"/>
      <c r="CN193" s="68"/>
      <c r="CO193" s="68"/>
      <c r="CP193" s="68"/>
      <c r="CQ193" s="68"/>
      <c r="CR193" s="9">
        <f t="shared" si="22"/>
        <v>0</v>
      </c>
      <c r="CS193" s="68"/>
      <c r="CT193" s="9" t="str">
        <f t="shared" si="23"/>
        <v>Não atinge</v>
      </c>
      <c r="CU193" s="69"/>
      <c r="CV193" s="9" t="str">
        <f t="shared" si="24"/>
        <v>Atinge</v>
      </c>
      <c r="CW193" s="115"/>
      <c r="CX193" s="70"/>
      <c r="CY193" s="70"/>
      <c r="CZ193" s="35">
        <f t="shared" si="25"/>
        <v>0</v>
      </c>
      <c r="DA193" s="58"/>
      <c r="DB193" s="68"/>
      <c r="DC193" s="10" t="e">
        <f>IF(AND(#REF!&lt;=64,#REF!&gt;=60),IF(#REF!="M",IF(DB193&gt;=14,"Atinge","Não atinge"),IF(#REF!="F",IF(DB193&gt;=12,"Atinge","Não atinge"),"erro")),IF(AND(#REF!&lt;=69,#REF!&gt;=65),IF(#REF!="M",IF(DB193&gt;=12,"Atinge","Não atinge"),IF(#REF!="F",IF(DB193&gt;=11,"Atinge","Não atinge"),"erro")),IF(AND(#REF!&lt;=74,#REF!&gt;=70),IF(#REF!="M",IF(DB193&gt;=12,"Atinge","Não atinge"),IF(#REF!="F",IF(DB193&gt;=10,"Atinge","Não atinge"),"erro")),IF(AND(#REF!&lt;=79,#REF!&gt;=75),IF(#REF!="M",IF(DB193&gt;=11,"Atinge","Não atinge"),IF(#REF!="F",IF(DB193&gt;=10,"Atinge","Não atinge"),"erro")),IF(AND(#REF!&lt;=84,#REF!&gt;=80),IF(#REF!="M",IF(DB193&gt;=10,"Atinge","Não atinge"),IF(#REF!="F",IF(DB193&gt;=9,"Atinge","Não atinge"),"erro")),IF(AND(#REF!&lt;=89,#REF!&gt;=85),IF(#REF!="M",IF(DB193&gt;=8,"Atinge","Não atinge"),IF(#REF!="F",IF(DB193&gt;=8,"Atinge","Não atinge"),"erro")),IF(#REF!&gt;=90,IF(#REF!="M",IF(DB193&gt;=7,"Atinge","Não atinge"),IF(#REF!="F",IF(DB193&gt;=4,"Atinge","Não atinge"),"erro")),IF(AND(#REF!&lt;70,#REF!&gt;64),IF(#REF!="M",IF(DB193&lt;14,"Atinge","Não atinge"),IF(#REF!="F",IF(DB193&lt;12,"Atinge","Não atinge"),"erro")),""))))))))</f>
        <v>#REF!</v>
      </c>
      <c r="DD193" s="68"/>
      <c r="DE193" s="10" t="e">
        <f>IF(AND(#REF!&lt;=69,#REF!&gt;=60),IF(#REF!="M",IF(DD193&lt;=8,"Atinge","Não atinge"),IF(#REF!="F",IF(DD193&lt;=8,"Atinge","Não atinge"),"erro")),IF(AND(#REF!&lt;=79,#REF!&gt;=70),IF(#REF!="M",IF(DD193&lt;=9,"Atinge","Não atinge"),IF(#REF!="F",IF(DD193&lt;=9,"Atinge","Não atinge"),"erro")),IF(#REF!&gt;=80,IF(#REF!="M",IF(DD193&lt;=10,"Atinge","Não atinge"),IF(#REF!="F",IF(DD193&lt;=11,"Atinge","Não atinge"),"erro")),"")))</f>
        <v>#REF!</v>
      </c>
      <c r="DF193" s="68"/>
      <c r="DG193" s="68"/>
      <c r="DH193" s="68"/>
      <c r="DI193" s="68"/>
      <c r="DJ193" s="68"/>
      <c r="DK193" s="68"/>
      <c r="DL193" s="68"/>
      <c r="DM193" s="9">
        <f t="shared" si="26"/>
        <v>0</v>
      </c>
      <c r="DN193" s="9" t="str">
        <f t="shared" si="29"/>
        <v>Não Atinge</v>
      </c>
      <c r="DO193" s="68"/>
      <c r="DP193" s="9" t="str">
        <f t="shared" si="27"/>
        <v>Não atinge</v>
      </c>
      <c r="DQ193" s="69"/>
      <c r="DR193" s="9" t="str">
        <f t="shared" si="28"/>
        <v>Atinge</v>
      </c>
      <c r="DS193" s="115"/>
      <c r="DT193" s="58"/>
      <c r="DU193" s="59"/>
      <c r="DV193" s="59"/>
      <c r="DW193" s="67"/>
      <c r="DX193" s="67"/>
      <c r="DY193" s="59"/>
      <c r="DZ193" s="67"/>
      <c r="EA193" s="59"/>
      <c r="EB193" s="59"/>
      <c r="EC193" s="59"/>
      <c r="ED193" s="59"/>
      <c r="EE193" s="59"/>
      <c r="EF193" s="67"/>
    </row>
    <row r="194" spans="1:136" s="5" customFormat="1" ht="24.95" customHeight="1">
      <c r="A194" s="9">
        <v>191</v>
      </c>
      <c r="B194" s="73" t="str">
        <f>'DADOS PESSOAIS'!B194</f>
        <v>(código)</v>
      </c>
      <c r="C194" s="58"/>
      <c r="D194" s="65"/>
      <c r="E194" s="65"/>
      <c r="F194" s="64"/>
      <c r="G194" s="59"/>
      <c r="H194" s="59"/>
      <c r="I194" s="67"/>
      <c r="J194" s="67"/>
      <c r="K194" s="59"/>
      <c r="L194" s="67"/>
      <c r="M194" s="59"/>
      <c r="N194" s="59"/>
      <c r="O194" s="59"/>
      <c r="P194" s="59"/>
      <c r="Q194" s="59"/>
      <c r="R194" s="67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67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9">
        <f t="shared" si="21"/>
        <v>0</v>
      </c>
      <c r="CG194" s="68"/>
      <c r="CH194" s="10" t="e">
        <f>IF(AND(#REF!&lt;=64,#REF!&gt;=60),IF(#REF!="M",IF(CG194&gt;=14,"Atinge","Não atinge"),IF(#REF!="F",IF(CG194&gt;=12,"Atinge","Não atinge"),"erro")),IF(AND(#REF!&lt;=69,#REF!&gt;=65),IF(#REF!="M",IF(CG194&gt;=12,"Atinge","Não atinge"),IF(#REF!="F",IF(CG194&gt;=11,"Atinge","Não atinge"),"erro")),IF(AND(#REF!&lt;=74,#REF!&gt;=70),IF(#REF!="M",IF(CG194&gt;=12,"Atinge","Não atinge"),IF(#REF!="F",IF(CG194&gt;=10,"Atinge","Não atinge"),"erro")),IF(AND(#REF!&lt;=79,#REF!&gt;=75),IF(#REF!="M",IF(CG194&gt;=11,"Atinge","Não atinge"),IF(#REF!="F",IF(CG194&gt;=10,"Atinge","Não atinge"),"erro")),IF(AND(#REF!&lt;=84,#REF!&gt;=80),IF(#REF!="M",IF(CG194&gt;=10,"Atinge","Não atinge"),IF(#REF!="F",IF(CG194&gt;=9,"Atinge","Não atinge"),"erro")),IF(AND(#REF!&lt;=89,#REF!&gt;=85),IF(#REF!="M",IF(CG194&gt;=8,"Atinge","Não atinge"),IF(#REF!="F",IF(CG194&gt;=8,"Atinge","Não atinge"),"erro")),IF(#REF!&gt;=90,IF(#REF!="M",IF(CG194&gt;=7,"Atinge","Não atinge"),IF(#REF!="F",IF(CG194&gt;=4,"Atinge","Não atinge"),"erro")),IF(AND(#REF!&lt;70,#REF!&gt;64),IF(#REF!="M",IF(CG194&lt;14,"Atinge","Não atinge"),IF(#REF!="F",IF(CG194&lt;12,"Atinge","Não atinge"),"erro")),""))))))))</f>
        <v>#REF!</v>
      </c>
      <c r="CI194" s="68"/>
      <c r="CJ194" s="10" t="e">
        <f>IF(AND(#REF!&lt;=69,#REF!&gt;=60),IF(#REF!="M",IF(CI194&lt;=8,"Atinge","Não atinge"),IF(#REF!="F",IF(CI194&lt;=8,"Atinge","Não atinge"),"erro")),IF(AND(#REF!&lt;=79,#REF!&gt;=70),IF(#REF!="M",IF(CI194&lt;=9,"Atinge","Não atinge"),IF(#REF!="F",IF(CI194&lt;=9,"Atinge","Não atinge"),"erro")),IF(#REF!&gt;=80,IF(#REF!="M",IF(CI194&lt;=10,"Atinge","Não atinge"),IF(#REF!="F",IF(CI194&lt;=11,"Atinge","Não atinge"),"erro")),"")))</f>
        <v>#REF!</v>
      </c>
      <c r="CK194" s="68"/>
      <c r="CL194" s="68"/>
      <c r="CM194" s="68"/>
      <c r="CN194" s="68"/>
      <c r="CO194" s="68"/>
      <c r="CP194" s="68"/>
      <c r="CQ194" s="68"/>
      <c r="CR194" s="9">
        <f t="shared" si="22"/>
        <v>0</v>
      </c>
      <c r="CS194" s="68"/>
      <c r="CT194" s="9" t="str">
        <f t="shared" si="23"/>
        <v>Não atinge</v>
      </c>
      <c r="CU194" s="69"/>
      <c r="CV194" s="9" t="str">
        <f t="shared" si="24"/>
        <v>Atinge</v>
      </c>
      <c r="CW194" s="115"/>
      <c r="CX194" s="70"/>
      <c r="CY194" s="70"/>
      <c r="CZ194" s="35">
        <f t="shared" si="25"/>
        <v>0</v>
      </c>
      <c r="DA194" s="58"/>
      <c r="DB194" s="68"/>
      <c r="DC194" s="10" t="e">
        <f>IF(AND(#REF!&lt;=64,#REF!&gt;=60),IF(#REF!="M",IF(DB194&gt;=14,"Atinge","Não atinge"),IF(#REF!="F",IF(DB194&gt;=12,"Atinge","Não atinge"),"erro")),IF(AND(#REF!&lt;=69,#REF!&gt;=65),IF(#REF!="M",IF(DB194&gt;=12,"Atinge","Não atinge"),IF(#REF!="F",IF(DB194&gt;=11,"Atinge","Não atinge"),"erro")),IF(AND(#REF!&lt;=74,#REF!&gt;=70),IF(#REF!="M",IF(DB194&gt;=12,"Atinge","Não atinge"),IF(#REF!="F",IF(DB194&gt;=10,"Atinge","Não atinge"),"erro")),IF(AND(#REF!&lt;=79,#REF!&gt;=75),IF(#REF!="M",IF(DB194&gt;=11,"Atinge","Não atinge"),IF(#REF!="F",IF(DB194&gt;=10,"Atinge","Não atinge"),"erro")),IF(AND(#REF!&lt;=84,#REF!&gt;=80),IF(#REF!="M",IF(DB194&gt;=10,"Atinge","Não atinge"),IF(#REF!="F",IF(DB194&gt;=9,"Atinge","Não atinge"),"erro")),IF(AND(#REF!&lt;=89,#REF!&gt;=85),IF(#REF!="M",IF(DB194&gt;=8,"Atinge","Não atinge"),IF(#REF!="F",IF(DB194&gt;=8,"Atinge","Não atinge"),"erro")),IF(#REF!&gt;=90,IF(#REF!="M",IF(DB194&gt;=7,"Atinge","Não atinge"),IF(#REF!="F",IF(DB194&gt;=4,"Atinge","Não atinge"),"erro")),IF(AND(#REF!&lt;70,#REF!&gt;64),IF(#REF!="M",IF(DB194&lt;14,"Atinge","Não atinge"),IF(#REF!="F",IF(DB194&lt;12,"Atinge","Não atinge"),"erro")),""))))))))</f>
        <v>#REF!</v>
      </c>
      <c r="DD194" s="68"/>
      <c r="DE194" s="10" t="e">
        <f>IF(AND(#REF!&lt;=69,#REF!&gt;=60),IF(#REF!="M",IF(DD194&lt;=8,"Atinge","Não atinge"),IF(#REF!="F",IF(DD194&lt;=8,"Atinge","Não atinge"),"erro")),IF(AND(#REF!&lt;=79,#REF!&gt;=70),IF(#REF!="M",IF(DD194&lt;=9,"Atinge","Não atinge"),IF(#REF!="F",IF(DD194&lt;=9,"Atinge","Não atinge"),"erro")),IF(#REF!&gt;=80,IF(#REF!="M",IF(DD194&lt;=10,"Atinge","Não atinge"),IF(#REF!="F",IF(DD194&lt;=11,"Atinge","Não atinge"),"erro")),"")))</f>
        <v>#REF!</v>
      </c>
      <c r="DF194" s="68"/>
      <c r="DG194" s="68"/>
      <c r="DH194" s="68"/>
      <c r="DI194" s="68"/>
      <c r="DJ194" s="68"/>
      <c r="DK194" s="68"/>
      <c r="DL194" s="68"/>
      <c r="DM194" s="9">
        <f t="shared" si="26"/>
        <v>0</v>
      </c>
      <c r="DN194" s="9" t="str">
        <f t="shared" si="29"/>
        <v>Não Atinge</v>
      </c>
      <c r="DO194" s="68"/>
      <c r="DP194" s="9" t="str">
        <f t="shared" si="27"/>
        <v>Não atinge</v>
      </c>
      <c r="DQ194" s="69"/>
      <c r="DR194" s="9" t="str">
        <f t="shared" si="28"/>
        <v>Atinge</v>
      </c>
      <c r="DS194" s="115"/>
      <c r="DT194" s="58"/>
      <c r="DU194" s="59"/>
      <c r="DV194" s="59"/>
      <c r="DW194" s="67"/>
      <c r="DX194" s="67"/>
      <c r="DY194" s="59"/>
      <c r="DZ194" s="67"/>
      <c r="EA194" s="59"/>
      <c r="EB194" s="59"/>
      <c r="EC194" s="59"/>
      <c r="ED194" s="59"/>
      <c r="EE194" s="59"/>
      <c r="EF194" s="67"/>
    </row>
    <row r="195" spans="1:136" s="5" customFormat="1" ht="24.95" customHeight="1">
      <c r="A195" s="9">
        <v>192</v>
      </c>
      <c r="B195" s="73" t="str">
        <f>'DADOS PESSOAIS'!B195</f>
        <v>(código)</v>
      </c>
      <c r="C195" s="58"/>
      <c r="D195" s="65"/>
      <c r="E195" s="65"/>
      <c r="F195" s="64"/>
      <c r="G195" s="59"/>
      <c r="H195" s="59"/>
      <c r="I195" s="67"/>
      <c r="J195" s="67"/>
      <c r="K195" s="59"/>
      <c r="L195" s="67"/>
      <c r="M195" s="59"/>
      <c r="N195" s="59"/>
      <c r="O195" s="59"/>
      <c r="P195" s="59"/>
      <c r="Q195" s="59"/>
      <c r="R195" s="67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67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9">
        <f t="shared" si="21"/>
        <v>0</v>
      </c>
      <c r="CG195" s="68"/>
      <c r="CH195" s="10" t="e">
        <f>IF(AND(#REF!&lt;=64,#REF!&gt;=60),IF(#REF!="M",IF(CG195&gt;=14,"Atinge","Não atinge"),IF(#REF!="F",IF(CG195&gt;=12,"Atinge","Não atinge"),"erro")),IF(AND(#REF!&lt;=69,#REF!&gt;=65),IF(#REF!="M",IF(CG195&gt;=12,"Atinge","Não atinge"),IF(#REF!="F",IF(CG195&gt;=11,"Atinge","Não atinge"),"erro")),IF(AND(#REF!&lt;=74,#REF!&gt;=70),IF(#REF!="M",IF(CG195&gt;=12,"Atinge","Não atinge"),IF(#REF!="F",IF(CG195&gt;=10,"Atinge","Não atinge"),"erro")),IF(AND(#REF!&lt;=79,#REF!&gt;=75),IF(#REF!="M",IF(CG195&gt;=11,"Atinge","Não atinge"),IF(#REF!="F",IF(CG195&gt;=10,"Atinge","Não atinge"),"erro")),IF(AND(#REF!&lt;=84,#REF!&gt;=80),IF(#REF!="M",IF(CG195&gt;=10,"Atinge","Não atinge"),IF(#REF!="F",IF(CG195&gt;=9,"Atinge","Não atinge"),"erro")),IF(AND(#REF!&lt;=89,#REF!&gt;=85),IF(#REF!="M",IF(CG195&gt;=8,"Atinge","Não atinge"),IF(#REF!="F",IF(CG195&gt;=8,"Atinge","Não atinge"),"erro")),IF(#REF!&gt;=90,IF(#REF!="M",IF(CG195&gt;=7,"Atinge","Não atinge"),IF(#REF!="F",IF(CG195&gt;=4,"Atinge","Não atinge"),"erro")),IF(AND(#REF!&lt;70,#REF!&gt;64),IF(#REF!="M",IF(CG195&lt;14,"Atinge","Não atinge"),IF(#REF!="F",IF(CG195&lt;12,"Atinge","Não atinge"),"erro")),""))))))))</f>
        <v>#REF!</v>
      </c>
      <c r="CI195" s="68"/>
      <c r="CJ195" s="10" t="e">
        <f>IF(AND(#REF!&lt;=69,#REF!&gt;=60),IF(#REF!="M",IF(CI195&lt;=8,"Atinge","Não atinge"),IF(#REF!="F",IF(CI195&lt;=8,"Atinge","Não atinge"),"erro")),IF(AND(#REF!&lt;=79,#REF!&gt;=70),IF(#REF!="M",IF(CI195&lt;=9,"Atinge","Não atinge"),IF(#REF!="F",IF(CI195&lt;=9,"Atinge","Não atinge"),"erro")),IF(#REF!&gt;=80,IF(#REF!="M",IF(CI195&lt;=10,"Atinge","Não atinge"),IF(#REF!="F",IF(CI195&lt;=11,"Atinge","Não atinge"),"erro")),"")))</f>
        <v>#REF!</v>
      </c>
      <c r="CK195" s="68"/>
      <c r="CL195" s="68"/>
      <c r="CM195" s="68"/>
      <c r="CN195" s="68"/>
      <c r="CO195" s="68"/>
      <c r="CP195" s="68"/>
      <c r="CQ195" s="68"/>
      <c r="CR195" s="9">
        <f t="shared" si="22"/>
        <v>0</v>
      </c>
      <c r="CS195" s="68"/>
      <c r="CT195" s="9" t="str">
        <f t="shared" si="23"/>
        <v>Não atinge</v>
      </c>
      <c r="CU195" s="69"/>
      <c r="CV195" s="9" t="str">
        <f t="shared" si="24"/>
        <v>Atinge</v>
      </c>
      <c r="CW195" s="115"/>
      <c r="CX195" s="70"/>
      <c r="CY195" s="70"/>
      <c r="CZ195" s="35">
        <f t="shared" si="25"/>
        <v>0</v>
      </c>
      <c r="DA195" s="58"/>
      <c r="DB195" s="68"/>
      <c r="DC195" s="10" t="e">
        <f>IF(AND(#REF!&lt;=64,#REF!&gt;=60),IF(#REF!="M",IF(DB195&gt;=14,"Atinge","Não atinge"),IF(#REF!="F",IF(DB195&gt;=12,"Atinge","Não atinge"),"erro")),IF(AND(#REF!&lt;=69,#REF!&gt;=65),IF(#REF!="M",IF(DB195&gt;=12,"Atinge","Não atinge"),IF(#REF!="F",IF(DB195&gt;=11,"Atinge","Não atinge"),"erro")),IF(AND(#REF!&lt;=74,#REF!&gt;=70),IF(#REF!="M",IF(DB195&gt;=12,"Atinge","Não atinge"),IF(#REF!="F",IF(DB195&gt;=10,"Atinge","Não atinge"),"erro")),IF(AND(#REF!&lt;=79,#REF!&gt;=75),IF(#REF!="M",IF(DB195&gt;=11,"Atinge","Não atinge"),IF(#REF!="F",IF(DB195&gt;=10,"Atinge","Não atinge"),"erro")),IF(AND(#REF!&lt;=84,#REF!&gt;=80),IF(#REF!="M",IF(DB195&gt;=10,"Atinge","Não atinge"),IF(#REF!="F",IF(DB195&gt;=9,"Atinge","Não atinge"),"erro")),IF(AND(#REF!&lt;=89,#REF!&gt;=85),IF(#REF!="M",IF(DB195&gt;=8,"Atinge","Não atinge"),IF(#REF!="F",IF(DB195&gt;=8,"Atinge","Não atinge"),"erro")),IF(#REF!&gt;=90,IF(#REF!="M",IF(DB195&gt;=7,"Atinge","Não atinge"),IF(#REF!="F",IF(DB195&gt;=4,"Atinge","Não atinge"),"erro")),IF(AND(#REF!&lt;70,#REF!&gt;64),IF(#REF!="M",IF(DB195&lt;14,"Atinge","Não atinge"),IF(#REF!="F",IF(DB195&lt;12,"Atinge","Não atinge"),"erro")),""))))))))</f>
        <v>#REF!</v>
      </c>
      <c r="DD195" s="68"/>
      <c r="DE195" s="10" t="e">
        <f>IF(AND(#REF!&lt;=69,#REF!&gt;=60),IF(#REF!="M",IF(DD195&lt;=8,"Atinge","Não atinge"),IF(#REF!="F",IF(DD195&lt;=8,"Atinge","Não atinge"),"erro")),IF(AND(#REF!&lt;=79,#REF!&gt;=70),IF(#REF!="M",IF(DD195&lt;=9,"Atinge","Não atinge"),IF(#REF!="F",IF(DD195&lt;=9,"Atinge","Não atinge"),"erro")),IF(#REF!&gt;=80,IF(#REF!="M",IF(DD195&lt;=10,"Atinge","Não atinge"),IF(#REF!="F",IF(DD195&lt;=11,"Atinge","Não atinge"),"erro")),"")))</f>
        <v>#REF!</v>
      </c>
      <c r="DF195" s="68"/>
      <c r="DG195" s="68"/>
      <c r="DH195" s="68"/>
      <c r="DI195" s="68"/>
      <c r="DJ195" s="68"/>
      <c r="DK195" s="68"/>
      <c r="DL195" s="68"/>
      <c r="DM195" s="9">
        <f t="shared" si="26"/>
        <v>0</v>
      </c>
      <c r="DN195" s="9" t="str">
        <f t="shared" si="29"/>
        <v>Não Atinge</v>
      </c>
      <c r="DO195" s="68"/>
      <c r="DP195" s="9" t="str">
        <f t="shared" si="27"/>
        <v>Não atinge</v>
      </c>
      <c r="DQ195" s="69"/>
      <c r="DR195" s="9" t="str">
        <f t="shared" si="28"/>
        <v>Atinge</v>
      </c>
      <c r="DS195" s="115"/>
      <c r="DT195" s="58"/>
      <c r="DU195" s="59"/>
      <c r="DV195" s="59"/>
      <c r="DW195" s="67"/>
      <c r="DX195" s="67"/>
      <c r="DY195" s="59"/>
      <c r="DZ195" s="67"/>
      <c r="EA195" s="59"/>
      <c r="EB195" s="59"/>
      <c r="EC195" s="59"/>
      <c r="ED195" s="59"/>
      <c r="EE195" s="59"/>
      <c r="EF195" s="67"/>
    </row>
    <row r="196" spans="1:136" s="5" customFormat="1" ht="24.95" customHeight="1">
      <c r="A196" s="9">
        <v>193</v>
      </c>
      <c r="B196" s="73" t="str">
        <f>'DADOS PESSOAIS'!B196</f>
        <v>(código)</v>
      </c>
      <c r="C196" s="58"/>
      <c r="D196" s="65"/>
      <c r="E196" s="65"/>
      <c r="F196" s="64"/>
      <c r="G196" s="59"/>
      <c r="H196" s="59"/>
      <c r="I196" s="67"/>
      <c r="J196" s="67"/>
      <c r="K196" s="59"/>
      <c r="L196" s="67"/>
      <c r="M196" s="59"/>
      <c r="N196" s="59"/>
      <c r="O196" s="59"/>
      <c r="P196" s="59"/>
      <c r="Q196" s="59"/>
      <c r="R196" s="67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67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9">
        <f t="shared" si="21"/>
        <v>0</v>
      </c>
      <c r="CG196" s="68"/>
      <c r="CH196" s="10" t="e">
        <f>IF(AND(#REF!&lt;=64,#REF!&gt;=60),IF(#REF!="M",IF(CG196&gt;=14,"Atinge","Não atinge"),IF(#REF!="F",IF(CG196&gt;=12,"Atinge","Não atinge"),"erro")),IF(AND(#REF!&lt;=69,#REF!&gt;=65),IF(#REF!="M",IF(CG196&gt;=12,"Atinge","Não atinge"),IF(#REF!="F",IF(CG196&gt;=11,"Atinge","Não atinge"),"erro")),IF(AND(#REF!&lt;=74,#REF!&gt;=70),IF(#REF!="M",IF(CG196&gt;=12,"Atinge","Não atinge"),IF(#REF!="F",IF(CG196&gt;=10,"Atinge","Não atinge"),"erro")),IF(AND(#REF!&lt;=79,#REF!&gt;=75),IF(#REF!="M",IF(CG196&gt;=11,"Atinge","Não atinge"),IF(#REF!="F",IF(CG196&gt;=10,"Atinge","Não atinge"),"erro")),IF(AND(#REF!&lt;=84,#REF!&gt;=80),IF(#REF!="M",IF(CG196&gt;=10,"Atinge","Não atinge"),IF(#REF!="F",IF(CG196&gt;=9,"Atinge","Não atinge"),"erro")),IF(AND(#REF!&lt;=89,#REF!&gt;=85),IF(#REF!="M",IF(CG196&gt;=8,"Atinge","Não atinge"),IF(#REF!="F",IF(CG196&gt;=8,"Atinge","Não atinge"),"erro")),IF(#REF!&gt;=90,IF(#REF!="M",IF(CG196&gt;=7,"Atinge","Não atinge"),IF(#REF!="F",IF(CG196&gt;=4,"Atinge","Não atinge"),"erro")),IF(AND(#REF!&lt;70,#REF!&gt;64),IF(#REF!="M",IF(CG196&lt;14,"Atinge","Não atinge"),IF(#REF!="F",IF(CG196&lt;12,"Atinge","Não atinge"),"erro")),""))))))))</f>
        <v>#REF!</v>
      </c>
      <c r="CI196" s="68"/>
      <c r="CJ196" s="10" t="e">
        <f>IF(AND(#REF!&lt;=69,#REF!&gt;=60),IF(#REF!="M",IF(CI196&lt;=8,"Atinge","Não atinge"),IF(#REF!="F",IF(CI196&lt;=8,"Atinge","Não atinge"),"erro")),IF(AND(#REF!&lt;=79,#REF!&gt;=70),IF(#REF!="M",IF(CI196&lt;=9,"Atinge","Não atinge"),IF(#REF!="F",IF(CI196&lt;=9,"Atinge","Não atinge"),"erro")),IF(#REF!&gt;=80,IF(#REF!="M",IF(CI196&lt;=10,"Atinge","Não atinge"),IF(#REF!="F",IF(CI196&lt;=11,"Atinge","Não atinge"),"erro")),"")))</f>
        <v>#REF!</v>
      </c>
      <c r="CK196" s="68"/>
      <c r="CL196" s="68"/>
      <c r="CM196" s="68"/>
      <c r="CN196" s="68"/>
      <c r="CO196" s="68"/>
      <c r="CP196" s="68"/>
      <c r="CQ196" s="68"/>
      <c r="CR196" s="9">
        <f t="shared" si="22"/>
        <v>0</v>
      </c>
      <c r="CS196" s="68"/>
      <c r="CT196" s="9" t="str">
        <f t="shared" si="23"/>
        <v>Não atinge</v>
      </c>
      <c r="CU196" s="69"/>
      <c r="CV196" s="9" t="str">
        <f t="shared" si="24"/>
        <v>Atinge</v>
      </c>
      <c r="CW196" s="115"/>
      <c r="CX196" s="70"/>
      <c r="CY196" s="70"/>
      <c r="CZ196" s="35">
        <f t="shared" si="25"/>
        <v>0</v>
      </c>
      <c r="DA196" s="58"/>
      <c r="DB196" s="68"/>
      <c r="DC196" s="10" t="e">
        <f>IF(AND(#REF!&lt;=64,#REF!&gt;=60),IF(#REF!="M",IF(DB196&gt;=14,"Atinge","Não atinge"),IF(#REF!="F",IF(DB196&gt;=12,"Atinge","Não atinge"),"erro")),IF(AND(#REF!&lt;=69,#REF!&gt;=65),IF(#REF!="M",IF(DB196&gt;=12,"Atinge","Não atinge"),IF(#REF!="F",IF(DB196&gt;=11,"Atinge","Não atinge"),"erro")),IF(AND(#REF!&lt;=74,#REF!&gt;=70),IF(#REF!="M",IF(DB196&gt;=12,"Atinge","Não atinge"),IF(#REF!="F",IF(DB196&gt;=10,"Atinge","Não atinge"),"erro")),IF(AND(#REF!&lt;=79,#REF!&gt;=75),IF(#REF!="M",IF(DB196&gt;=11,"Atinge","Não atinge"),IF(#REF!="F",IF(DB196&gt;=10,"Atinge","Não atinge"),"erro")),IF(AND(#REF!&lt;=84,#REF!&gt;=80),IF(#REF!="M",IF(DB196&gt;=10,"Atinge","Não atinge"),IF(#REF!="F",IF(DB196&gt;=9,"Atinge","Não atinge"),"erro")),IF(AND(#REF!&lt;=89,#REF!&gt;=85),IF(#REF!="M",IF(DB196&gt;=8,"Atinge","Não atinge"),IF(#REF!="F",IF(DB196&gt;=8,"Atinge","Não atinge"),"erro")),IF(#REF!&gt;=90,IF(#REF!="M",IF(DB196&gt;=7,"Atinge","Não atinge"),IF(#REF!="F",IF(DB196&gt;=4,"Atinge","Não atinge"),"erro")),IF(AND(#REF!&lt;70,#REF!&gt;64),IF(#REF!="M",IF(DB196&lt;14,"Atinge","Não atinge"),IF(#REF!="F",IF(DB196&lt;12,"Atinge","Não atinge"),"erro")),""))))))))</f>
        <v>#REF!</v>
      </c>
      <c r="DD196" s="68"/>
      <c r="DE196" s="10" t="e">
        <f>IF(AND(#REF!&lt;=69,#REF!&gt;=60),IF(#REF!="M",IF(DD196&lt;=8,"Atinge","Não atinge"),IF(#REF!="F",IF(DD196&lt;=8,"Atinge","Não atinge"),"erro")),IF(AND(#REF!&lt;=79,#REF!&gt;=70),IF(#REF!="M",IF(DD196&lt;=9,"Atinge","Não atinge"),IF(#REF!="F",IF(DD196&lt;=9,"Atinge","Não atinge"),"erro")),IF(#REF!&gt;=80,IF(#REF!="M",IF(DD196&lt;=10,"Atinge","Não atinge"),IF(#REF!="F",IF(DD196&lt;=11,"Atinge","Não atinge"),"erro")),"")))</f>
        <v>#REF!</v>
      </c>
      <c r="DF196" s="68"/>
      <c r="DG196" s="68"/>
      <c r="DH196" s="68"/>
      <c r="DI196" s="68"/>
      <c r="DJ196" s="68"/>
      <c r="DK196" s="68"/>
      <c r="DL196" s="68"/>
      <c r="DM196" s="9">
        <f t="shared" si="26"/>
        <v>0</v>
      </c>
      <c r="DN196" s="9" t="str">
        <f t="shared" ref="DN196:DN200" si="30">IF((DM196-CR196)&gt;=1,"Atinge","Não Atinge")</f>
        <v>Não Atinge</v>
      </c>
      <c r="DO196" s="68"/>
      <c r="DP196" s="9" t="str">
        <f t="shared" si="27"/>
        <v>Não atinge</v>
      </c>
      <c r="DQ196" s="69"/>
      <c r="DR196" s="9" t="str">
        <f t="shared" si="28"/>
        <v>Atinge</v>
      </c>
      <c r="DS196" s="115"/>
      <c r="DT196" s="58"/>
      <c r="DU196" s="59"/>
      <c r="DV196" s="59"/>
      <c r="DW196" s="67"/>
      <c r="DX196" s="67"/>
      <c r="DY196" s="59"/>
      <c r="DZ196" s="67"/>
      <c r="EA196" s="59"/>
      <c r="EB196" s="59"/>
      <c r="EC196" s="59"/>
      <c r="ED196" s="59"/>
      <c r="EE196" s="59"/>
      <c r="EF196" s="67"/>
    </row>
    <row r="197" spans="1:136" s="5" customFormat="1" ht="24.95" customHeight="1">
      <c r="A197" s="9">
        <v>194</v>
      </c>
      <c r="B197" s="73" t="str">
        <f>'DADOS PESSOAIS'!B197</f>
        <v>(código)</v>
      </c>
      <c r="C197" s="58"/>
      <c r="D197" s="65"/>
      <c r="E197" s="65"/>
      <c r="F197" s="64"/>
      <c r="G197" s="59"/>
      <c r="H197" s="59"/>
      <c r="I197" s="67"/>
      <c r="J197" s="67"/>
      <c r="K197" s="59"/>
      <c r="L197" s="67"/>
      <c r="M197" s="59"/>
      <c r="N197" s="59"/>
      <c r="O197" s="59"/>
      <c r="P197" s="59"/>
      <c r="Q197" s="59"/>
      <c r="R197" s="67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67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9">
        <f t="shared" ref="CF197:CF200" si="31">SUMIF(AT197:CE197,"1",AT197:CE197)</f>
        <v>0</v>
      </c>
      <c r="CG197" s="68"/>
      <c r="CH197" s="10" t="e">
        <f>IF(AND(#REF!&lt;=64,#REF!&gt;=60),IF(#REF!="M",IF(CG197&gt;=14,"Atinge","Não atinge"),IF(#REF!="F",IF(CG197&gt;=12,"Atinge","Não atinge"),"erro")),IF(AND(#REF!&lt;=69,#REF!&gt;=65),IF(#REF!="M",IF(CG197&gt;=12,"Atinge","Não atinge"),IF(#REF!="F",IF(CG197&gt;=11,"Atinge","Não atinge"),"erro")),IF(AND(#REF!&lt;=74,#REF!&gt;=70),IF(#REF!="M",IF(CG197&gt;=12,"Atinge","Não atinge"),IF(#REF!="F",IF(CG197&gt;=10,"Atinge","Não atinge"),"erro")),IF(AND(#REF!&lt;=79,#REF!&gt;=75),IF(#REF!="M",IF(CG197&gt;=11,"Atinge","Não atinge"),IF(#REF!="F",IF(CG197&gt;=10,"Atinge","Não atinge"),"erro")),IF(AND(#REF!&lt;=84,#REF!&gt;=80),IF(#REF!="M",IF(CG197&gt;=10,"Atinge","Não atinge"),IF(#REF!="F",IF(CG197&gt;=9,"Atinge","Não atinge"),"erro")),IF(AND(#REF!&lt;=89,#REF!&gt;=85),IF(#REF!="M",IF(CG197&gt;=8,"Atinge","Não atinge"),IF(#REF!="F",IF(CG197&gt;=8,"Atinge","Não atinge"),"erro")),IF(#REF!&gt;=90,IF(#REF!="M",IF(CG197&gt;=7,"Atinge","Não atinge"),IF(#REF!="F",IF(CG197&gt;=4,"Atinge","Não atinge"),"erro")),IF(AND(#REF!&lt;70,#REF!&gt;64),IF(#REF!="M",IF(CG197&lt;14,"Atinge","Não atinge"),IF(#REF!="F",IF(CG197&lt;12,"Atinge","Não atinge"),"erro")),""))))))))</f>
        <v>#REF!</v>
      </c>
      <c r="CI197" s="68"/>
      <c r="CJ197" s="10" t="e">
        <f>IF(AND(#REF!&lt;=69,#REF!&gt;=60),IF(#REF!="M",IF(CI197&lt;=8,"Atinge","Não atinge"),IF(#REF!="F",IF(CI197&lt;=8,"Atinge","Não atinge"),"erro")),IF(AND(#REF!&lt;=79,#REF!&gt;=70),IF(#REF!="M",IF(CI197&lt;=9,"Atinge","Não atinge"),IF(#REF!="F",IF(CI197&lt;=9,"Atinge","Não atinge"),"erro")),IF(#REF!&gt;=80,IF(#REF!="M",IF(CI197&lt;=10,"Atinge","Não atinge"),IF(#REF!="F",IF(CI197&lt;=11,"Atinge","Não atinge"),"erro")),"")))</f>
        <v>#REF!</v>
      </c>
      <c r="CK197" s="68"/>
      <c r="CL197" s="68"/>
      <c r="CM197" s="68"/>
      <c r="CN197" s="68"/>
      <c r="CO197" s="68"/>
      <c r="CP197" s="68"/>
      <c r="CQ197" s="68"/>
      <c r="CR197" s="9">
        <f t="shared" ref="CR197:CR200" si="32">COUNTIF(CK197:CQ197,"C")</f>
        <v>0</v>
      </c>
      <c r="CS197" s="68"/>
      <c r="CT197" s="9" t="str">
        <f t="shared" ref="CT197:CT200" si="33">IF(CS197&gt;=10,"Atinge","Não atinge")</f>
        <v>Não atinge</v>
      </c>
      <c r="CU197" s="69"/>
      <c r="CV197" s="9" t="str">
        <f t="shared" ref="CV197:CV200" si="34">IF(CU197&lt;=10,"Atinge","Não atinge")</f>
        <v>Atinge</v>
      </c>
      <c r="CW197" s="115"/>
      <c r="CX197" s="70"/>
      <c r="CY197" s="70"/>
      <c r="CZ197" s="35">
        <f t="shared" ref="CZ197:CZ200" si="35">IF(CY197&lt;&gt;"na",CY197/36,"na")</f>
        <v>0</v>
      </c>
      <c r="DA197" s="58"/>
      <c r="DB197" s="68"/>
      <c r="DC197" s="10" t="e">
        <f>IF(AND(#REF!&lt;=64,#REF!&gt;=60),IF(#REF!="M",IF(DB197&gt;=14,"Atinge","Não atinge"),IF(#REF!="F",IF(DB197&gt;=12,"Atinge","Não atinge"),"erro")),IF(AND(#REF!&lt;=69,#REF!&gt;=65),IF(#REF!="M",IF(DB197&gt;=12,"Atinge","Não atinge"),IF(#REF!="F",IF(DB197&gt;=11,"Atinge","Não atinge"),"erro")),IF(AND(#REF!&lt;=74,#REF!&gt;=70),IF(#REF!="M",IF(DB197&gt;=12,"Atinge","Não atinge"),IF(#REF!="F",IF(DB197&gt;=10,"Atinge","Não atinge"),"erro")),IF(AND(#REF!&lt;=79,#REF!&gt;=75),IF(#REF!="M",IF(DB197&gt;=11,"Atinge","Não atinge"),IF(#REF!="F",IF(DB197&gt;=10,"Atinge","Não atinge"),"erro")),IF(AND(#REF!&lt;=84,#REF!&gt;=80),IF(#REF!="M",IF(DB197&gt;=10,"Atinge","Não atinge"),IF(#REF!="F",IF(DB197&gt;=9,"Atinge","Não atinge"),"erro")),IF(AND(#REF!&lt;=89,#REF!&gt;=85),IF(#REF!="M",IF(DB197&gt;=8,"Atinge","Não atinge"),IF(#REF!="F",IF(DB197&gt;=8,"Atinge","Não atinge"),"erro")),IF(#REF!&gt;=90,IF(#REF!="M",IF(DB197&gt;=7,"Atinge","Não atinge"),IF(#REF!="F",IF(DB197&gt;=4,"Atinge","Não atinge"),"erro")),IF(AND(#REF!&lt;70,#REF!&gt;64),IF(#REF!="M",IF(DB197&lt;14,"Atinge","Não atinge"),IF(#REF!="F",IF(DB197&lt;12,"Atinge","Não atinge"),"erro")),""))))))))</f>
        <v>#REF!</v>
      </c>
      <c r="DD197" s="68"/>
      <c r="DE197" s="10" t="e">
        <f>IF(AND(#REF!&lt;=69,#REF!&gt;=60),IF(#REF!="M",IF(DD197&lt;=8,"Atinge","Não atinge"),IF(#REF!="F",IF(DD197&lt;=8,"Atinge","Não atinge"),"erro")),IF(AND(#REF!&lt;=79,#REF!&gt;=70),IF(#REF!="M",IF(DD197&lt;=9,"Atinge","Não atinge"),IF(#REF!="F",IF(DD197&lt;=9,"Atinge","Não atinge"),"erro")),IF(#REF!&gt;=80,IF(#REF!="M",IF(DD197&lt;=10,"Atinge","Não atinge"),IF(#REF!="F",IF(DD197&lt;=11,"Atinge","Não atinge"),"erro")),"")))</f>
        <v>#REF!</v>
      </c>
      <c r="DF197" s="68"/>
      <c r="DG197" s="68"/>
      <c r="DH197" s="68"/>
      <c r="DI197" s="68"/>
      <c r="DJ197" s="68"/>
      <c r="DK197" s="68"/>
      <c r="DL197" s="68"/>
      <c r="DM197" s="9">
        <f t="shared" ref="DM197:DM200" si="36">COUNTIF(DF197:DL197,"C")</f>
        <v>0</v>
      </c>
      <c r="DN197" s="9" t="str">
        <f t="shared" si="30"/>
        <v>Não Atinge</v>
      </c>
      <c r="DO197" s="68"/>
      <c r="DP197" s="9" t="str">
        <f t="shared" ref="DP197:DP200" si="37">IF(DO197&gt;=10,"Atinge","Não atinge")</f>
        <v>Não atinge</v>
      </c>
      <c r="DQ197" s="69"/>
      <c r="DR197" s="9" t="str">
        <f t="shared" ref="DR197:DR200" si="38">IF(DQ197&lt;=10,"Atinge","Não atinge")</f>
        <v>Atinge</v>
      </c>
      <c r="DS197" s="115"/>
      <c r="DT197" s="58"/>
      <c r="DU197" s="59"/>
      <c r="DV197" s="59"/>
      <c r="DW197" s="67"/>
      <c r="DX197" s="67"/>
      <c r="DY197" s="59"/>
      <c r="DZ197" s="67"/>
      <c r="EA197" s="59"/>
      <c r="EB197" s="59"/>
      <c r="EC197" s="59"/>
      <c r="ED197" s="59"/>
      <c r="EE197" s="59"/>
      <c r="EF197" s="67"/>
    </row>
    <row r="198" spans="1:136" s="5" customFormat="1" ht="24.95" customHeight="1">
      <c r="A198" s="9">
        <v>195</v>
      </c>
      <c r="B198" s="73" t="str">
        <f>'DADOS PESSOAIS'!B198</f>
        <v>(código)</v>
      </c>
      <c r="C198" s="58"/>
      <c r="D198" s="65"/>
      <c r="E198" s="65"/>
      <c r="F198" s="64"/>
      <c r="G198" s="59"/>
      <c r="H198" s="59"/>
      <c r="I198" s="67"/>
      <c r="J198" s="67"/>
      <c r="K198" s="59"/>
      <c r="L198" s="67"/>
      <c r="M198" s="59"/>
      <c r="N198" s="59"/>
      <c r="O198" s="59"/>
      <c r="P198" s="59"/>
      <c r="Q198" s="59"/>
      <c r="R198" s="67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67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9">
        <f t="shared" si="31"/>
        <v>0</v>
      </c>
      <c r="CG198" s="68"/>
      <c r="CH198" s="10" t="e">
        <f>IF(AND(#REF!&lt;=64,#REF!&gt;=60),IF(#REF!="M",IF(CG198&gt;=14,"Atinge","Não atinge"),IF(#REF!="F",IF(CG198&gt;=12,"Atinge","Não atinge"),"erro")),IF(AND(#REF!&lt;=69,#REF!&gt;=65),IF(#REF!="M",IF(CG198&gt;=12,"Atinge","Não atinge"),IF(#REF!="F",IF(CG198&gt;=11,"Atinge","Não atinge"),"erro")),IF(AND(#REF!&lt;=74,#REF!&gt;=70),IF(#REF!="M",IF(CG198&gt;=12,"Atinge","Não atinge"),IF(#REF!="F",IF(CG198&gt;=10,"Atinge","Não atinge"),"erro")),IF(AND(#REF!&lt;=79,#REF!&gt;=75),IF(#REF!="M",IF(CG198&gt;=11,"Atinge","Não atinge"),IF(#REF!="F",IF(CG198&gt;=10,"Atinge","Não atinge"),"erro")),IF(AND(#REF!&lt;=84,#REF!&gt;=80),IF(#REF!="M",IF(CG198&gt;=10,"Atinge","Não atinge"),IF(#REF!="F",IF(CG198&gt;=9,"Atinge","Não atinge"),"erro")),IF(AND(#REF!&lt;=89,#REF!&gt;=85),IF(#REF!="M",IF(CG198&gt;=8,"Atinge","Não atinge"),IF(#REF!="F",IF(CG198&gt;=8,"Atinge","Não atinge"),"erro")),IF(#REF!&gt;=90,IF(#REF!="M",IF(CG198&gt;=7,"Atinge","Não atinge"),IF(#REF!="F",IF(CG198&gt;=4,"Atinge","Não atinge"),"erro")),IF(AND(#REF!&lt;70,#REF!&gt;64),IF(#REF!="M",IF(CG198&lt;14,"Atinge","Não atinge"),IF(#REF!="F",IF(CG198&lt;12,"Atinge","Não atinge"),"erro")),""))))))))</f>
        <v>#REF!</v>
      </c>
      <c r="CI198" s="68"/>
      <c r="CJ198" s="10" t="e">
        <f>IF(AND(#REF!&lt;=69,#REF!&gt;=60),IF(#REF!="M",IF(CI198&lt;=8,"Atinge","Não atinge"),IF(#REF!="F",IF(CI198&lt;=8,"Atinge","Não atinge"),"erro")),IF(AND(#REF!&lt;=79,#REF!&gt;=70),IF(#REF!="M",IF(CI198&lt;=9,"Atinge","Não atinge"),IF(#REF!="F",IF(CI198&lt;=9,"Atinge","Não atinge"),"erro")),IF(#REF!&gt;=80,IF(#REF!="M",IF(CI198&lt;=10,"Atinge","Não atinge"),IF(#REF!="F",IF(CI198&lt;=11,"Atinge","Não atinge"),"erro")),"")))</f>
        <v>#REF!</v>
      </c>
      <c r="CK198" s="68"/>
      <c r="CL198" s="68"/>
      <c r="CM198" s="68"/>
      <c r="CN198" s="68"/>
      <c r="CO198" s="68"/>
      <c r="CP198" s="68"/>
      <c r="CQ198" s="68"/>
      <c r="CR198" s="9">
        <f t="shared" si="32"/>
        <v>0</v>
      </c>
      <c r="CS198" s="68"/>
      <c r="CT198" s="9" t="str">
        <f t="shared" si="33"/>
        <v>Não atinge</v>
      </c>
      <c r="CU198" s="69"/>
      <c r="CV198" s="9" t="str">
        <f t="shared" si="34"/>
        <v>Atinge</v>
      </c>
      <c r="CW198" s="115"/>
      <c r="CX198" s="70"/>
      <c r="CY198" s="70"/>
      <c r="CZ198" s="35">
        <f t="shared" si="35"/>
        <v>0</v>
      </c>
      <c r="DA198" s="58"/>
      <c r="DB198" s="68"/>
      <c r="DC198" s="10" t="e">
        <f>IF(AND(#REF!&lt;=64,#REF!&gt;=60),IF(#REF!="M",IF(DB198&gt;=14,"Atinge","Não atinge"),IF(#REF!="F",IF(DB198&gt;=12,"Atinge","Não atinge"),"erro")),IF(AND(#REF!&lt;=69,#REF!&gt;=65),IF(#REF!="M",IF(DB198&gt;=12,"Atinge","Não atinge"),IF(#REF!="F",IF(DB198&gt;=11,"Atinge","Não atinge"),"erro")),IF(AND(#REF!&lt;=74,#REF!&gt;=70),IF(#REF!="M",IF(DB198&gt;=12,"Atinge","Não atinge"),IF(#REF!="F",IF(DB198&gt;=10,"Atinge","Não atinge"),"erro")),IF(AND(#REF!&lt;=79,#REF!&gt;=75),IF(#REF!="M",IF(DB198&gt;=11,"Atinge","Não atinge"),IF(#REF!="F",IF(DB198&gt;=10,"Atinge","Não atinge"),"erro")),IF(AND(#REF!&lt;=84,#REF!&gt;=80),IF(#REF!="M",IF(DB198&gt;=10,"Atinge","Não atinge"),IF(#REF!="F",IF(DB198&gt;=9,"Atinge","Não atinge"),"erro")),IF(AND(#REF!&lt;=89,#REF!&gt;=85),IF(#REF!="M",IF(DB198&gt;=8,"Atinge","Não atinge"),IF(#REF!="F",IF(DB198&gt;=8,"Atinge","Não atinge"),"erro")),IF(#REF!&gt;=90,IF(#REF!="M",IF(DB198&gt;=7,"Atinge","Não atinge"),IF(#REF!="F",IF(DB198&gt;=4,"Atinge","Não atinge"),"erro")),IF(AND(#REF!&lt;70,#REF!&gt;64),IF(#REF!="M",IF(DB198&lt;14,"Atinge","Não atinge"),IF(#REF!="F",IF(DB198&lt;12,"Atinge","Não atinge"),"erro")),""))))))))</f>
        <v>#REF!</v>
      </c>
      <c r="DD198" s="68"/>
      <c r="DE198" s="10" t="e">
        <f>IF(AND(#REF!&lt;=69,#REF!&gt;=60),IF(#REF!="M",IF(DD198&lt;=8,"Atinge","Não atinge"),IF(#REF!="F",IF(DD198&lt;=8,"Atinge","Não atinge"),"erro")),IF(AND(#REF!&lt;=79,#REF!&gt;=70),IF(#REF!="M",IF(DD198&lt;=9,"Atinge","Não atinge"),IF(#REF!="F",IF(DD198&lt;=9,"Atinge","Não atinge"),"erro")),IF(#REF!&gt;=80,IF(#REF!="M",IF(DD198&lt;=10,"Atinge","Não atinge"),IF(#REF!="F",IF(DD198&lt;=11,"Atinge","Não atinge"),"erro")),"")))</f>
        <v>#REF!</v>
      </c>
      <c r="DF198" s="68"/>
      <c r="DG198" s="68"/>
      <c r="DH198" s="68"/>
      <c r="DI198" s="68"/>
      <c r="DJ198" s="68"/>
      <c r="DK198" s="68"/>
      <c r="DL198" s="68"/>
      <c r="DM198" s="9">
        <f t="shared" si="36"/>
        <v>0</v>
      </c>
      <c r="DN198" s="9" t="str">
        <f t="shared" si="30"/>
        <v>Não Atinge</v>
      </c>
      <c r="DO198" s="68"/>
      <c r="DP198" s="9" t="str">
        <f t="shared" si="37"/>
        <v>Não atinge</v>
      </c>
      <c r="DQ198" s="69"/>
      <c r="DR198" s="9" t="str">
        <f t="shared" si="38"/>
        <v>Atinge</v>
      </c>
      <c r="DS198" s="115"/>
      <c r="DT198" s="58"/>
      <c r="DU198" s="59"/>
      <c r="DV198" s="59"/>
      <c r="DW198" s="67"/>
      <c r="DX198" s="67"/>
      <c r="DY198" s="59"/>
      <c r="DZ198" s="67"/>
      <c r="EA198" s="59"/>
      <c r="EB198" s="59"/>
      <c r="EC198" s="59"/>
      <c r="ED198" s="59"/>
      <c r="EE198" s="59"/>
      <c r="EF198" s="67"/>
    </row>
    <row r="199" spans="1:136" s="5" customFormat="1" ht="24.95" customHeight="1">
      <c r="A199" s="9">
        <v>196</v>
      </c>
      <c r="B199" s="73" t="str">
        <f>'DADOS PESSOAIS'!B199</f>
        <v>(código)</v>
      </c>
      <c r="C199" s="58"/>
      <c r="D199" s="65"/>
      <c r="E199" s="65"/>
      <c r="F199" s="64"/>
      <c r="G199" s="59"/>
      <c r="H199" s="59"/>
      <c r="I199" s="67"/>
      <c r="J199" s="67"/>
      <c r="K199" s="59"/>
      <c r="L199" s="67"/>
      <c r="M199" s="59"/>
      <c r="N199" s="59"/>
      <c r="O199" s="59"/>
      <c r="P199" s="59"/>
      <c r="Q199" s="59"/>
      <c r="R199" s="67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67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9">
        <f t="shared" si="31"/>
        <v>0</v>
      </c>
      <c r="CG199" s="68"/>
      <c r="CH199" s="10" t="e">
        <f>IF(AND(#REF!&lt;=64,#REF!&gt;=60),IF(#REF!="M",IF(CG199&gt;=14,"Atinge","Não atinge"),IF(#REF!="F",IF(CG199&gt;=12,"Atinge","Não atinge"),"erro")),IF(AND(#REF!&lt;=69,#REF!&gt;=65),IF(#REF!="M",IF(CG199&gt;=12,"Atinge","Não atinge"),IF(#REF!="F",IF(CG199&gt;=11,"Atinge","Não atinge"),"erro")),IF(AND(#REF!&lt;=74,#REF!&gt;=70),IF(#REF!="M",IF(CG199&gt;=12,"Atinge","Não atinge"),IF(#REF!="F",IF(CG199&gt;=10,"Atinge","Não atinge"),"erro")),IF(AND(#REF!&lt;=79,#REF!&gt;=75),IF(#REF!="M",IF(CG199&gt;=11,"Atinge","Não atinge"),IF(#REF!="F",IF(CG199&gt;=10,"Atinge","Não atinge"),"erro")),IF(AND(#REF!&lt;=84,#REF!&gt;=80),IF(#REF!="M",IF(CG199&gt;=10,"Atinge","Não atinge"),IF(#REF!="F",IF(CG199&gt;=9,"Atinge","Não atinge"),"erro")),IF(AND(#REF!&lt;=89,#REF!&gt;=85),IF(#REF!="M",IF(CG199&gt;=8,"Atinge","Não atinge"),IF(#REF!="F",IF(CG199&gt;=8,"Atinge","Não atinge"),"erro")),IF(#REF!&gt;=90,IF(#REF!="M",IF(CG199&gt;=7,"Atinge","Não atinge"),IF(#REF!="F",IF(CG199&gt;=4,"Atinge","Não atinge"),"erro")),IF(AND(#REF!&lt;70,#REF!&gt;64),IF(#REF!="M",IF(CG199&lt;14,"Atinge","Não atinge"),IF(#REF!="F",IF(CG199&lt;12,"Atinge","Não atinge"),"erro")),""))))))))</f>
        <v>#REF!</v>
      </c>
      <c r="CI199" s="68"/>
      <c r="CJ199" s="10" t="e">
        <f>IF(AND(#REF!&lt;=69,#REF!&gt;=60),IF(#REF!="M",IF(CI199&lt;=8,"Atinge","Não atinge"),IF(#REF!="F",IF(CI199&lt;=8,"Atinge","Não atinge"),"erro")),IF(AND(#REF!&lt;=79,#REF!&gt;=70),IF(#REF!="M",IF(CI199&lt;=9,"Atinge","Não atinge"),IF(#REF!="F",IF(CI199&lt;=9,"Atinge","Não atinge"),"erro")),IF(#REF!&gt;=80,IF(#REF!="M",IF(CI199&lt;=10,"Atinge","Não atinge"),IF(#REF!="F",IF(CI199&lt;=11,"Atinge","Não atinge"),"erro")),"")))</f>
        <v>#REF!</v>
      </c>
      <c r="CK199" s="68"/>
      <c r="CL199" s="68"/>
      <c r="CM199" s="68"/>
      <c r="CN199" s="68"/>
      <c r="CO199" s="68"/>
      <c r="CP199" s="68"/>
      <c r="CQ199" s="68"/>
      <c r="CR199" s="9">
        <f t="shared" si="32"/>
        <v>0</v>
      </c>
      <c r="CS199" s="68"/>
      <c r="CT199" s="9" t="str">
        <f t="shared" si="33"/>
        <v>Não atinge</v>
      </c>
      <c r="CU199" s="69"/>
      <c r="CV199" s="9" t="str">
        <f t="shared" si="34"/>
        <v>Atinge</v>
      </c>
      <c r="CW199" s="115"/>
      <c r="CX199" s="70"/>
      <c r="CY199" s="70"/>
      <c r="CZ199" s="35">
        <f t="shared" si="35"/>
        <v>0</v>
      </c>
      <c r="DA199" s="58"/>
      <c r="DB199" s="68"/>
      <c r="DC199" s="10" t="e">
        <f>IF(AND(#REF!&lt;=64,#REF!&gt;=60),IF(#REF!="M",IF(DB199&gt;=14,"Atinge","Não atinge"),IF(#REF!="F",IF(DB199&gt;=12,"Atinge","Não atinge"),"erro")),IF(AND(#REF!&lt;=69,#REF!&gt;=65),IF(#REF!="M",IF(DB199&gt;=12,"Atinge","Não atinge"),IF(#REF!="F",IF(DB199&gt;=11,"Atinge","Não atinge"),"erro")),IF(AND(#REF!&lt;=74,#REF!&gt;=70),IF(#REF!="M",IF(DB199&gt;=12,"Atinge","Não atinge"),IF(#REF!="F",IF(DB199&gt;=10,"Atinge","Não atinge"),"erro")),IF(AND(#REF!&lt;=79,#REF!&gt;=75),IF(#REF!="M",IF(DB199&gt;=11,"Atinge","Não atinge"),IF(#REF!="F",IF(DB199&gt;=10,"Atinge","Não atinge"),"erro")),IF(AND(#REF!&lt;=84,#REF!&gt;=80),IF(#REF!="M",IF(DB199&gt;=10,"Atinge","Não atinge"),IF(#REF!="F",IF(DB199&gt;=9,"Atinge","Não atinge"),"erro")),IF(AND(#REF!&lt;=89,#REF!&gt;=85),IF(#REF!="M",IF(DB199&gt;=8,"Atinge","Não atinge"),IF(#REF!="F",IF(DB199&gt;=8,"Atinge","Não atinge"),"erro")),IF(#REF!&gt;=90,IF(#REF!="M",IF(DB199&gt;=7,"Atinge","Não atinge"),IF(#REF!="F",IF(DB199&gt;=4,"Atinge","Não atinge"),"erro")),IF(AND(#REF!&lt;70,#REF!&gt;64),IF(#REF!="M",IF(DB199&lt;14,"Atinge","Não atinge"),IF(#REF!="F",IF(DB199&lt;12,"Atinge","Não atinge"),"erro")),""))))))))</f>
        <v>#REF!</v>
      </c>
      <c r="DD199" s="68"/>
      <c r="DE199" s="10" t="e">
        <f>IF(AND(#REF!&lt;=69,#REF!&gt;=60),IF(#REF!="M",IF(DD199&lt;=8,"Atinge","Não atinge"),IF(#REF!="F",IF(DD199&lt;=8,"Atinge","Não atinge"),"erro")),IF(AND(#REF!&lt;=79,#REF!&gt;=70),IF(#REF!="M",IF(DD199&lt;=9,"Atinge","Não atinge"),IF(#REF!="F",IF(DD199&lt;=9,"Atinge","Não atinge"),"erro")),IF(#REF!&gt;=80,IF(#REF!="M",IF(DD199&lt;=10,"Atinge","Não atinge"),IF(#REF!="F",IF(DD199&lt;=11,"Atinge","Não atinge"),"erro")),"")))</f>
        <v>#REF!</v>
      </c>
      <c r="DF199" s="68"/>
      <c r="DG199" s="68"/>
      <c r="DH199" s="68"/>
      <c r="DI199" s="68"/>
      <c r="DJ199" s="68"/>
      <c r="DK199" s="68"/>
      <c r="DL199" s="68"/>
      <c r="DM199" s="9">
        <f t="shared" si="36"/>
        <v>0</v>
      </c>
      <c r="DN199" s="9" t="str">
        <f t="shared" si="30"/>
        <v>Não Atinge</v>
      </c>
      <c r="DO199" s="68"/>
      <c r="DP199" s="9" t="str">
        <f t="shared" si="37"/>
        <v>Não atinge</v>
      </c>
      <c r="DQ199" s="69"/>
      <c r="DR199" s="9" t="str">
        <f t="shared" si="38"/>
        <v>Atinge</v>
      </c>
      <c r="DS199" s="115"/>
      <c r="DT199" s="58"/>
      <c r="DU199" s="59"/>
      <c r="DV199" s="59"/>
      <c r="DW199" s="67"/>
      <c r="DX199" s="67"/>
      <c r="DY199" s="59"/>
      <c r="DZ199" s="67"/>
      <c r="EA199" s="59"/>
      <c r="EB199" s="59"/>
      <c r="EC199" s="59"/>
      <c r="ED199" s="59"/>
      <c r="EE199" s="59"/>
      <c r="EF199" s="67"/>
    </row>
    <row r="200" spans="1:136" s="5" customFormat="1" ht="24.95" customHeight="1">
      <c r="A200" s="9">
        <v>197</v>
      </c>
      <c r="B200" s="73" t="str">
        <f>'DADOS PESSOAIS'!B200</f>
        <v>(código)</v>
      </c>
      <c r="C200" s="58"/>
      <c r="D200" s="65"/>
      <c r="E200" s="65"/>
      <c r="F200" s="64"/>
      <c r="G200" s="59"/>
      <c r="H200" s="59"/>
      <c r="I200" s="67"/>
      <c r="J200" s="67"/>
      <c r="K200" s="59"/>
      <c r="L200" s="67"/>
      <c r="M200" s="59"/>
      <c r="N200" s="59"/>
      <c r="O200" s="59"/>
      <c r="P200" s="59"/>
      <c r="Q200" s="59"/>
      <c r="R200" s="67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67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9">
        <f t="shared" si="31"/>
        <v>0</v>
      </c>
      <c r="CG200" s="68"/>
      <c r="CH200" s="10" t="e">
        <f>IF(AND(#REF!&lt;=64,#REF!&gt;=60),IF(#REF!="M",IF(CG200&gt;=14,"Atinge","Não atinge"),IF(#REF!="F",IF(CG200&gt;=12,"Atinge","Não atinge"),"erro")),IF(AND(#REF!&lt;=69,#REF!&gt;=65),IF(#REF!="M",IF(CG200&gt;=12,"Atinge","Não atinge"),IF(#REF!="F",IF(CG200&gt;=11,"Atinge","Não atinge"),"erro")),IF(AND(#REF!&lt;=74,#REF!&gt;=70),IF(#REF!="M",IF(CG200&gt;=12,"Atinge","Não atinge"),IF(#REF!="F",IF(CG200&gt;=10,"Atinge","Não atinge"),"erro")),IF(AND(#REF!&lt;=79,#REF!&gt;=75),IF(#REF!="M",IF(CG200&gt;=11,"Atinge","Não atinge"),IF(#REF!="F",IF(CG200&gt;=10,"Atinge","Não atinge"),"erro")),IF(AND(#REF!&lt;=84,#REF!&gt;=80),IF(#REF!="M",IF(CG200&gt;=10,"Atinge","Não atinge"),IF(#REF!="F",IF(CG200&gt;=9,"Atinge","Não atinge"),"erro")),IF(AND(#REF!&lt;=89,#REF!&gt;=85),IF(#REF!="M",IF(CG200&gt;=8,"Atinge","Não atinge"),IF(#REF!="F",IF(CG200&gt;=8,"Atinge","Não atinge"),"erro")),IF(#REF!&gt;=90,IF(#REF!="M",IF(CG200&gt;=7,"Atinge","Não atinge"),IF(#REF!="F",IF(CG200&gt;=4,"Atinge","Não atinge"),"erro")),IF(AND(#REF!&lt;70,#REF!&gt;64),IF(#REF!="M",IF(CG200&lt;14,"Atinge","Não atinge"),IF(#REF!="F",IF(CG200&lt;12,"Atinge","Não atinge"),"erro")),""))))))))</f>
        <v>#REF!</v>
      </c>
      <c r="CI200" s="68"/>
      <c r="CJ200" s="10" t="e">
        <f>IF(AND(#REF!&lt;=69,#REF!&gt;=60),IF(#REF!="M",IF(CI200&lt;=8,"Atinge","Não atinge"),IF(#REF!="F",IF(CI200&lt;=8,"Atinge","Não atinge"),"erro")),IF(AND(#REF!&lt;=79,#REF!&gt;=70),IF(#REF!="M",IF(CI200&lt;=9,"Atinge","Não atinge"),IF(#REF!="F",IF(CI200&lt;=9,"Atinge","Não atinge"),"erro")),IF(#REF!&gt;=80,IF(#REF!="M",IF(CI200&lt;=10,"Atinge","Não atinge"),IF(#REF!="F",IF(CI200&lt;=11,"Atinge","Não atinge"),"erro")),"")))</f>
        <v>#REF!</v>
      </c>
      <c r="CK200" s="68"/>
      <c r="CL200" s="68"/>
      <c r="CM200" s="68"/>
      <c r="CN200" s="68"/>
      <c r="CO200" s="68"/>
      <c r="CP200" s="68"/>
      <c r="CQ200" s="68"/>
      <c r="CR200" s="9">
        <f t="shared" si="32"/>
        <v>0</v>
      </c>
      <c r="CS200" s="68"/>
      <c r="CT200" s="9" t="str">
        <f t="shared" si="33"/>
        <v>Não atinge</v>
      </c>
      <c r="CU200" s="69"/>
      <c r="CV200" s="9" t="str">
        <f t="shared" si="34"/>
        <v>Atinge</v>
      </c>
      <c r="CW200" s="116"/>
      <c r="CX200" s="70"/>
      <c r="CY200" s="70"/>
      <c r="CZ200" s="35">
        <f t="shared" si="35"/>
        <v>0</v>
      </c>
      <c r="DA200" s="58"/>
      <c r="DB200" s="68"/>
      <c r="DC200" s="10" t="e">
        <f>IF(AND(#REF!&lt;=64,#REF!&gt;=60),IF(#REF!="M",IF(DB200&gt;=14,"Atinge","Não atinge"),IF(#REF!="F",IF(DB200&gt;=12,"Atinge","Não atinge"),"erro")),IF(AND(#REF!&lt;=69,#REF!&gt;=65),IF(#REF!="M",IF(DB200&gt;=12,"Atinge","Não atinge"),IF(#REF!="F",IF(DB200&gt;=11,"Atinge","Não atinge"),"erro")),IF(AND(#REF!&lt;=74,#REF!&gt;=70),IF(#REF!="M",IF(DB200&gt;=12,"Atinge","Não atinge"),IF(#REF!="F",IF(DB200&gt;=10,"Atinge","Não atinge"),"erro")),IF(AND(#REF!&lt;=79,#REF!&gt;=75),IF(#REF!="M",IF(DB200&gt;=11,"Atinge","Não atinge"),IF(#REF!="F",IF(DB200&gt;=10,"Atinge","Não atinge"),"erro")),IF(AND(#REF!&lt;=84,#REF!&gt;=80),IF(#REF!="M",IF(DB200&gt;=10,"Atinge","Não atinge"),IF(#REF!="F",IF(DB200&gt;=9,"Atinge","Não atinge"),"erro")),IF(AND(#REF!&lt;=89,#REF!&gt;=85),IF(#REF!="M",IF(DB200&gt;=8,"Atinge","Não atinge"),IF(#REF!="F",IF(DB200&gt;=8,"Atinge","Não atinge"),"erro")),IF(#REF!&gt;=90,IF(#REF!="M",IF(DB200&gt;=7,"Atinge","Não atinge"),IF(#REF!="F",IF(DB200&gt;=4,"Atinge","Não atinge"),"erro")),IF(AND(#REF!&lt;70,#REF!&gt;64),IF(#REF!="M",IF(DB200&lt;14,"Atinge","Não atinge"),IF(#REF!="F",IF(DB200&lt;12,"Atinge","Não atinge"),"erro")),""))))))))</f>
        <v>#REF!</v>
      </c>
      <c r="DD200" s="68"/>
      <c r="DE200" s="10" t="e">
        <f>IF(AND(#REF!&lt;=69,#REF!&gt;=60),IF(#REF!="M",IF(DD200&lt;=8,"Atinge","Não atinge"),IF(#REF!="F",IF(DD200&lt;=8,"Atinge","Não atinge"),"erro")),IF(AND(#REF!&lt;=79,#REF!&gt;=70),IF(#REF!="M",IF(DD200&lt;=9,"Atinge","Não atinge"),IF(#REF!="F",IF(DD200&lt;=9,"Atinge","Não atinge"),"erro")),IF(#REF!&gt;=80,IF(#REF!="M",IF(DD200&lt;=10,"Atinge","Não atinge"),IF(#REF!="F",IF(DD200&lt;=11,"Atinge","Não atinge"),"erro")),"")))</f>
        <v>#REF!</v>
      </c>
      <c r="DF200" s="68"/>
      <c r="DG200" s="68"/>
      <c r="DH200" s="68"/>
      <c r="DI200" s="68"/>
      <c r="DJ200" s="68"/>
      <c r="DK200" s="68"/>
      <c r="DL200" s="68"/>
      <c r="DM200" s="9">
        <f t="shared" si="36"/>
        <v>0</v>
      </c>
      <c r="DN200" s="9" t="str">
        <f t="shared" si="30"/>
        <v>Não Atinge</v>
      </c>
      <c r="DO200" s="68"/>
      <c r="DP200" s="9" t="str">
        <f t="shared" si="37"/>
        <v>Não atinge</v>
      </c>
      <c r="DQ200" s="69"/>
      <c r="DR200" s="9" t="str">
        <f t="shared" si="38"/>
        <v>Atinge</v>
      </c>
      <c r="DS200" s="116"/>
      <c r="DT200" s="58"/>
      <c r="DU200" s="59"/>
      <c r="DV200" s="59"/>
      <c r="DW200" s="67"/>
      <c r="DX200" s="67"/>
      <c r="DY200" s="59"/>
      <c r="DZ200" s="67"/>
      <c r="EA200" s="59"/>
      <c r="EB200" s="59"/>
      <c r="EC200" s="59"/>
      <c r="ED200" s="59"/>
      <c r="EE200" s="59"/>
      <c r="EF200" s="67"/>
    </row>
  </sheetData>
  <sheetProtection selectLockedCells="1"/>
  <mergeCells count="29">
    <mergeCell ref="DU1:EF1"/>
    <mergeCell ref="CG2:CH2"/>
    <mergeCell ref="CK2:CR2"/>
    <mergeCell ref="CS2:CT2"/>
    <mergeCell ref="CI2:CJ2"/>
    <mergeCell ref="DB2:DC2"/>
    <mergeCell ref="DD2:DE2"/>
    <mergeCell ref="CG1:CV1"/>
    <mergeCell ref="CW1:CW200"/>
    <mergeCell ref="DB1:DR1"/>
    <mergeCell ref="DO2:DP2"/>
    <mergeCell ref="DU2:EF2"/>
    <mergeCell ref="CU2:CV2"/>
    <mergeCell ref="DT1:DT3"/>
    <mergeCell ref="CX2:CZ2"/>
    <mergeCell ref="D1:AS1"/>
    <mergeCell ref="A1:B3"/>
    <mergeCell ref="DQ2:DR2"/>
    <mergeCell ref="DS1:DS200"/>
    <mergeCell ref="AT1:CF1"/>
    <mergeCell ref="G2:R2"/>
    <mergeCell ref="D2:F2"/>
    <mergeCell ref="T2:AF2"/>
    <mergeCell ref="AI2:AN2"/>
    <mergeCell ref="AT2:CF2"/>
    <mergeCell ref="DF2:DN2"/>
    <mergeCell ref="C1:C3"/>
    <mergeCell ref="DA1:DA3"/>
    <mergeCell ref="CX1:CZ1"/>
  </mergeCells>
  <phoneticPr fontId="3" type="noConversion"/>
  <dataValidations count="16">
    <dataValidation type="list" allowBlank="1" showErrorMessage="1" sqref="D4:D200">
      <formula1>"Sim,Não"</formula1>
    </dataValidation>
    <dataValidation type="list" allowBlank="1" showInputMessage="1" showErrorMessage="1" sqref="E4:E200">
      <formula1>"na,Bengala,Canadiana,Andarilho,Outro"</formula1>
    </dataValidation>
    <dataValidation type="list" allowBlank="1" showInputMessage="1" showErrorMessage="1" sqref="AH4:AQ200 T4:AF200 DU4:DU200 G4:G200 AS4:AS200">
      <formula1>"Sim,Não"</formula1>
    </dataValidation>
    <dataValidation type="list" allowBlank="1" showInputMessage="1" showErrorMessage="1" sqref="I4:I6 I9:I12 I15:I18 I21:I24 I27:I30 I33:I36 I39:I42 I45:I48 I51:I54 DW4:DW200 I57:I60 I63:I200">
      <formula1>"na,Dentro de casa,Fora de casa"</formula1>
    </dataValidation>
    <dataValidation type="list" allowBlank="1" showInputMessage="1" showErrorMessage="1" sqref="J4:J6 J9:J12 J15:J18 J21:J24 J27:J30 J33:J36 J39:J42 J45:J48 J51:J54 DX4:DX200 J57:J60 J63:J200">
      <formula1>"na,Escorregou,Tropeçou,Perdeu sentidos,Teve tontura,Sentiu fraqueza nas pernas,Sem razão aparente,Outra"</formula1>
    </dataValidation>
    <dataValidation type="list" allowBlank="1" showInputMessage="1" showErrorMessage="1" sqref="L4:L6 L9:L12 L15:L18 L21:L24 L27:L30 L33:L36 L39:L42 L45:L48 L51:L54 DZ4:DZ200 L57:L60 L63:L200">
      <formula1>"na,Hospital,Centro de Saúde"</formula1>
    </dataValidation>
    <dataValidation allowBlank="1" showInputMessage="1" showErrorMessage="1" prompt="Introduzir &quot;na&quot; se não se aplica" sqref="Q7:R8 I7:M8 O7:O8 O13:O14 Q13:R14 I13:M14 O19:O20 Q19:R20 I19:M20 O25:O26 Q25:R26 I25:M26 O31:O32 Q31:R32 I31:M32 O37:O38 Q37:R38 I37:M38 O43:O44 Q43:R44 I43:M44 O49:O50 Q49:R50 I49:M50 O55:O56 Q55:R56 I55:M56 EB4:EB200 DV4:DV200 ED4:ED200 P4:P200 N4:N200 F4:F200 H4:H200 Q61:R62 I61:M62 O61:O62"/>
    <dataValidation type="list" allowBlank="1" showInputMessage="1" showErrorMessage="1" sqref="O63:O200 M63:M200 O4:O6 Q4:Q6 K4:K6 M4:M6 K9:K12 M9:M12 O9:O12 Q9:Q12 Q15:Q18 K15:K18 M15:M18 O15:O18 O21:O24 Q21:Q24 K21:K24 M21:M24 M27:M30 O27:O30 Q27:Q30 K27:K30 K33:K36 M33:M36 O33:O36 Q33:Q36 Q39:Q42 K39:K42 M39:M42 O39:O42 O45:O48 Q45:Q48 K45:K48 M45:M48 M51:M54 K63:K200 O51:O54 Q51:Q54 K51:K54 K57:K60 EC4:EC200 EA4:EA200 DY4:DY200 EE4:EE200 S4:S200 M57:M60 O57:O60 Q57:Q60 Q63:Q200">
      <formula1>"na,Sim,Não"</formula1>
    </dataValidation>
    <dataValidation type="list" allowBlank="1" showErrorMessage="1" prompt="Introduzir &quot;na&quot; se não se aplica" sqref="R4:R6 R9:R12 R15:R18 R21:R24 R27:R30 R33:R36 R39:R42 R45:R48 R51:R54 EF4:EF200 R57:R60 R63:R200">
      <formula1>"na,Punho/Mão,Coxofemural,Crânio,Coluna Vertebral,Outra"</formula1>
    </dataValidation>
    <dataValidation type="list" allowBlank="1" showInputMessage="1" showErrorMessage="1" sqref="AG4:AG200">
      <formula1>"Sim (vê mal),Sim (exame &gt; 2 anos),Não"</formula1>
    </dataValidation>
    <dataValidation type="list" allowBlank="1" showInputMessage="1" showErrorMessage="1" sqref="AR4:AR200">
      <formula1>"Excelente,Muito Boa,Boa,Satisfatória,Pobre"</formula1>
    </dataValidation>
    <dataValidation type="list" allowBlank="1" showInputMessage="1" showErrorMessage="1" prompt="C - cumpre pelo menos 10 seg / NC - não cumpre pelo menos 10 seg" sqref="DF4:DL200 CK4:CQ200">
      <formula1>"C,NC"</formula1>
    </dataValidation>
    <dataValidation type="list" allowBlank="1" showInputMessage="1" showErrorMessage="1" sqref="AT4:CE200">
      <formula1>"0,1,99"</formula1>
    </dataValidation>
    <dataValidation type="list" allowBlank="1" showInputMessage="1" showErrorMessage="1" sqref="CX4:CX63">
      <formula1>"Grupo,Individual"</formula1>
    </dataValidation>
    <dataValidation type="whole" errorStyle="information" operator="greaterThanOrEqual" allowBlank="1" showInputMessage="1" showErrorMessage="1" errorTitle="APENAS PARA O GRUPO:" error="Para que o participante possa ser incluído na análise dos resultados terá que ter participado num mínimo de 19 sessões. EXCLUA ESTE INDIVÍDUO DA BASE DE DADOS" prompt="Introduzir &quot;na&quot; se a tipologia de intervenção foi &quot;Individual&quot;" sqref="CY4:CY63">
      <formula1>19</formula1>
    </dataValidation>
    <dataValidation allowBlank="1" showInputMessage="1" showErrorMessage="1" promptTitle="Incapacidade de realizar o teste" prompt="Se não for capaz de realizar o teste assumir o valor 0 (zero)" sqref="CG4"/>
  </dataValidations>
  <pageMargins left="0.7" right="0.7" top="0.75" bottom="0.75" header="0.3" footer="0.3"/>
  <ignoredErrors>
    <ignoredError sqref="B4:B5 B8 B6:B7 B9:B17 B200 B18:B19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1" enableFormatConditionsCalculation="0">
    <tabColor theme="5" tint="-0.249977111117893"/>
  </sheetPr>
  <dimension ref="A2:L79"/>
  <sheetViews>
    <sheetView showGridLines="0" view="pageLayout" zoomScale="70" zoomScaleNormal="142" zoomScalePageLayoutView="70" workbookViewId="0">
      <selection activeCell="C2" sqref="C2"/>
    </sheetView>
  </sheetViews>
  <sheetFormatPr defaultColWidth="10.875" defaultRowHeight="15.75"/>
  <cols>
    <col min="1" max="11" width="16" style="6" customWidth="1"/>
    <col min="12" max="12" width="14.125" style="6" customWidth="1"/>
    <col min="13" max="13" width="3.375" style="6" customWidth="1"/>
    <col min="14" max="16384" width="10.875" style="6"/>
  </cols>
  <sheetData>
    <row r="2" spans="1:12" ht="26.25">
      <c r="A2" s="147" t="s">
        <v>236</v>
      </c>
      <c r="B2" s="147"/>
      <c r="C2" s="74">
        <f>COUNTIF('DADOS PESSOAIS'!B4:B200,"&lt;&gt;(código)")</f>
        <v>0</v>
      </c>
      <c r="E2" s="144" t="s">
        <v>226</v>
      </c>
      <c r="F2" s="145"/>
      <c r="G2" s="38">
        <f>COUNTIF('DADOS CLÍNICOS'!CX4:CX201,"Grupo")</f>
        <v>0</v>
      </c>
      <c r="H2" s="146" t="s">
        <v>227</v>
      </c>
      <c r="I2" s="146"/>
      <c r="J2" s="38">
        <f>COUNTIF('DADOS CLÍNICOS'!CX4:CX201,"Individual")</f>
        <v>0</v>
      </c>
    </row>
    <row r="4" spans="1:12" ht="18.95" customHeight="1">
      <c r="A4" s="148" t="s">
        <v>143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18.95" customHeight="1">
      <c r="A5" s="24"/>
      <c r="B5" s="24" t="s">
        <v>127</v>
      </c>
      <c r="C5" s="24" t="s">
        <v>128</v>
      </c>
      <c r="D5" s="24" t="s">
        <v>129</v>
      </c>
      <c r="F5" s="24"/>
      <c r="G5" s="24" t="s">
        <v>78</v>
      </c>
      <c r="H5" s="24" t="s">
        <v>131</v>
      </c>
    </row>
    <row r="6" spans="1:12" ht="18.95" customHeight="1">
      <c r="A6" s="25" t="s">
        <v>0</v>
      </c>
      <c r="B6" s="26" t="e">
        <f>AVERAGE('DADOS CLÍNICOS'!#REF!)</f>
        <v>#REF!</v>
      </c>
      <c r="C6" s="26" t="e">
        <f>MIN('DADOS CLÍNICOS'!#REF!)</f>
        <v>#REF!</v>
      </c>
      <c r="D6" s="26" t="e">
        <f>MAX('DADOS CLÍNICOS'!#REF!)</f>
        <v>#REF!</v>
      </c>
      <c r="F6" s="25" t="s">
        <v>1</v>
      </c>
      <c r="G6" s="27" t="e">
        <f>COUNTIF('DADOS CLÍNICOS'!#REF!,"M")</f>
        <v>#REF!</v>
      </c>
      <c r="H6" s="27" t="e">
        <f>COUNTIF('DADOS CLÍNICOS'!#REF!,"F")</f>
        <v>#REF!</v>
      </c>
    </row>
    <row r="7" spans="1:12" ht="18.95" customHeight="1">
      <c r="A7" s="25" t="s">
        <v>130</v>
      </c>
      <c r="B7" s="26" t="e">
        <f>AVERAGE('DADOS CLÍNICOS'!#REF!)</f>
        <v>#REF!</v>
      </c>
      <c r="C7" s="26" t="e">
        <f>MIN('DADOS CLÍNICOS'!#REF!)</f>
        <v>#REF!</v>
      </c>
      <c r="D7" s="26" t="e">
        <f>MAX('DADOS CLÍNICOS'!#REF!)</f>
        <v>#REF!</v>
      </c>
    </row>
    <row r="8" spans="1:12" ht="18.95" customHeight="1"/>
    <row r="9" spans="1:12" ht="18.95" customHeight="1">
      <c r="A9" s="148" t="s">
        <v>135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</row>
    <row r="10" spans="1:12" ht="18.95" customHeight="1">
      <c r="A10" s="151" t="s">
        <v>144</v>
      </c>
      <c r="B10" s="151"/>
      <c r="C10" s="151" t="s">
        <v>145</v>
      </c>
      <c r="D10" s="151"/>
      <c r="F10" s="170" t="s">
        <v>147</v>
      </c>
      <c r="G10" s="171"/>
      <c r="H10" s="157" t="e">
        <f>AVERAGE('DADOS CLÍNICOS'!F4:F200)</f>
        <v>#DIV/0!</v>
      </c>
    </row>
    <row r="11" spans="1:12" ht="18.95" customHeight="1">
      <c r="A11" s="25" t="s">
        <v>95</v>
      </c>
      <c r="B11" s="27">
        <f>COUNTIF('DADOS CLÍNICOS'!D4:D200,"Não")</f>
        <v>0</v>
      </c>
      <c r="C11" s="154" t="s">
        <v>146</v>
      </c>
      <c r="D11" s="155"/>
      <c r="F11" s="172"/>
      <c r="G11" s="173"/>
      <c r="H11" s="157"/>
    </row>
    <row r="12" spans="1:12" ht="18.95" customHeight="1">
      <c r="A12" s="152" t="s">
        <v>82</v>
      </c>
      <c r="B12" s="153">
        <f>COUNTIF('DADOS CLÍNICOS'!D4:D200,"Sim")</f>
        <v>0</v>
      </c>
      <c r="C12" s="27" t="s">
        <v>138</v>
      </c>
      <c r="D12" s="27">
        <f>COUNTIF('DADOS CLÍNICOS'!E4:E200,"Bengala")</f>
        <v>0</v>
      </c>
    </row>
    <row r="13" spans="1:12" ht="18.95" customHeight="1">
      <c r="A13" s="152"/>
      <c r="B13" s="153"/>
      <c r="C13" s="27" t="s">
        <v>132</v>
      </c>
      <c r="D13" s="27">
        <f>COUNTIF('DADOS CLÍNICOS'!E4:E200,"Canadiana")</f>
        <v>0</v>
      </c>
    </row>
    <row r="14" spans="1:12" ht="18.95" customHeight="1">
      <c r="A14" s="152"/>
      <c r="B14" s="153"/>
      <c r="C14" s="27" t="s">
        <v>133</v>
      </c>
      <c r="D14" s="27">
        <f>COUNTIF('DADOS CLÍNICOS'!E4:E200,"Andarilho")</f>
        <v>0</v>
      </c>
    </row>
    <row r="15" spans="1:12" ht="18.95" customHeight="1">
      <c r="A15" s="152"/>
      <c r="B15" s="153"/>
      <c r="C15" s="27" t="s">
        <v>134</v>
      </c>
      <c r="D15" s="27">
        <f>COUNTIF('DADOS CLÍNICOS'!E4:E200,"Outro")</f>
        <v>0</v>
      </c>
    </row>
    <row r="16" spans="1:12" ht="18.95" customHeight="1">
      <c r="A16" s="28"/>
      <c r="B16" s="28"/>
      <c r="C16" s="28"/>
      <c r="D16" s="28"/>
      <c r="E16" s="28"/>
      <c r="F16" s="29"/>
    </row>
    <row r="17" spans="1:12" ht="18.95" customHeight="1">
      <c r="A17" s="148" t="s">
        <v>136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</row>
    <row r="18" spans="1:12" ht="18.95" customHeight="1">
      <c r="A18" s="156" t="s">
        <v>137</v>
      </c>
      <c r="B18" s="156"/>
      <c r="C18" s="164" t="s">
        <v>3</v>
      </c>
      <c r="D18" s="165"/>
      <c r="E18" s="166"/>
      <c r="G18" s="170" t="s">
        <v>153</v>
      </c>
      <c r="H18" s="171"/>
      <c r="I18" s="157" t="e">
        <f>AVERAGE('DADOS CLÍNICOS'!H4:H200)</f>
        <v>#DIV/0!</v>
      </c>
    </row>
    <row r="19" spans="1:12" ht="18.95" customHeight="1">
      <c r="A19" s="25" t="s">
        <v>95</v>
      </c>
      <c r="B19" s="27">
        <f>COUNTIF('DADOS CLÍNICOS'!G4:G200,"Não")</f>
        <v>0</v>
      </c>
      <c r="C19" s="167" t="s">
        <v>146</v>
      </c>
      <c r="D19" s="168"/>
      <c r="E19" s="169"/>
      <c r="G19" s="172"/>
      <c r="H19" s="173"/>
      <c r="I19" s="157"/>
    </row>
    <row r="20" spans="1:12" ht="18.95" customHeight="1">
      <c r="A20" s="158" t="s">
        <v>82</v>
      </c>
      <c r="B20" s="161">
        <f>COUNTIF('DADOS CLÍNICOS'!G4:G200,"Sim")</f>
        <v>0</v>
      </c>
      <c r="C20" s="174" t="s">
        <v>142</v>
      </c>
      <c r="D20" s="174"/>
      <c r="E20" s="27">
        <f>COUNTIF('DADOS CLÍNICOS'!J4:J200,"Escorregou")</f>
        <v>0</v>
      </c>
    </row>
    <row r="21" spans="1:12" ht="18.95" customHeight="1">
      <c r="A21" s="159"/>
      <c r="B21" s="162"/>
      <c r="C21" s="174" t="s">
        <v>148</v>
      </c>
      <c r="D21" s="174"/>
      <c r="E21" s="27">
        <f>COUNTIF('DADOS CLÍNICOS'!J4:J200,"Tropeçou")</f>
        <v>0</v>
      </c>
      <c r="G21" s="164" t="s">
        <v>156</v>
      </c>
      <c r="H21" s="166"/>
      <c r="I21" s="164" t="s">
        <v>154</v>
      </c>
      <c r="J21" s="165"/>
      <c r="K21" s="165"/>
      <c r="L21" s="166"/>
    </row>
    <row r="22" spans="1:12" ht="18.95" customHeight="1">
      <c r="A22" s="159"/>
      <c r="B22" s="162"/>
      <c r="C22" s="174" t="s">
        <v>149</v>
      </c>
      <c r="D22" s="174"/>
      <c r="E22" s="27">
        <f>COUNTIF('DADOS CLÍNICOS'!J4:J200,"Perdeu sentidos")</f>
        <v>0</v>
      </c>
      <c r="G22" s="25" t="s">
        <v>95</v>
      </c>
      <c r="H22" s="27">
        <f>COUNTIF('DADOS CLÍNICOS'!K4:K201,"Não")</f>
        <v>0</v>
      </c>
      <c r="I22" s="167" t="s">
        <v>146</v>
      </c>
      <c r="J22" s="168"/>
      <c r="K22" s="168"/>
      <c r="L22" s="169"/>
    </row>
    <row r="23" spans="1:12" ht="18.95" customHeight="1">
      <c r="A23" s="159"/>
      <c r="B23" s="162"/>
      <c r="C23" s="174" t="s">
        <v>150</v>
      </c>
      <c r="D23" s="174"/>
      <c r="E23" s="27">
        <f>COUNTIF('DADOS CLÍNICOS'!J4:J200,"Teve tontura")</f>
        <v>0</v>
      </c>
      <c r="G23" s="158" t="s">
        <v>82</v>
      </c>
      <c r="H23" s="161">
        <f>COUNTIF('DADOS CLÍNICOS'!K4:K201,"Sim")</f>
        <v>0</v>
      </c>
      <c r="I23" s="27" t="s">
        <v>155</v>
      </c>
      <c r="J23" s="27">
        <f>COUNTIF('DADOS CLÍNICOS'!L4:L201,"Centro de Saúde")</f>
        <v>0</v>
      </c>
      <c r="K23" s="167" t="s">
        <v>146</v>
      </c>
      <c r="L23" s="169"/>
    </row>
    <row r="24" spans="1:12" ht="18.95" customHeight="1">
      <c r="A24" s="159"/>
      <c r="B24" s="162"/>
      <c r="C24" s="174" t="s">
        <v>152</v>
      </c>
      <c r="D24" s="174"/>
      <c r="E24" s="27">
        <f>COUNTIF('DADOS CLÍNICOS'!J4:J200,"Sentiu fraqueza nas pernas")</f>
        <v>0</v>
      </c>
      <c r="G24" s="159"/>
      <c r="H24" s="162"/>
      <c r="I24" s="161" t="s">
        <v>139</v>
      </c>
      <c r="J24" s="161">
        <f>COUNTIF('DADOS CLÍNICOS'!L4:L201,"Hospital")</f>
        <v>0</v>
      </c>
      <c r="K24" s="27" t="s">
        <v>37</v>
      </c>
      <c r="L24" s="27">
        <f>COUNTIF('DADOS CLÍNICOS'!M4:M201,"Sim")</f>
        <v>0</v>
      </c>
    </row>
    <row r="25" spans="1:12" ht="18.95" customHeight="1">
      <c r="A25" s="159"/>
      <c r="B25" s="162"/>
      <c r="C25" s="174" t="s">
        <v>151</v>
      </c>
      <c r="D25" s="174"/>
      <c r="E25" s="27">
        <f>COUNTIF('DADOS CLÍNICOS'!J4:J200,"Sem razão aparente")</f>
        <v>0</v>
      </c>
      <c r="G25" s="160"/>
      <c r="H25" s="163"/>
      <c r="I25" s="163"/>
      <c r="J25" s="163"/>
      <c r="K25" s="27" t="s">
        <v>140</v>
      </c>
      <c r="L25" s="27" t="e">
        <f>AVERAGE('DADOS CLÍNICOS'!N4:N201)</f>
        <v>#DIV/0!</v>
      </c>
    </row>
    <row r="26" spans="1:12" ht="18.95" customHeight="1">
      <c r="A26" s="160"/>
      <c r="B26" s="163"/>
      <c r="C26" s="174" t="s">
        <v>20</v>
      </c>
      <c r="D26" s="174"/>
      <c r="E26" s="27">
        <f>COUNTIF('DADOS CLÍNICOS'!J4:J200,"Outra")</f>
        <v>0</v>
      </c>
    </row>
    <row r="27" spans="1:12" ht="18.95" customHeight="1">
      <c r="A27" s="30"/>
      <c r="C27" s="31"/>
    </row>
    <row r="28" spans="1:12" ht="18.95" customHeight="1">
      <c r="A28" s="156" t="s">
        <v>4</v>
      </c>
      <c r="B28" s="156"/>
      <c r="C28" s="175" t="s">
        <v>89</v>
      </c>
      <c r="E28" s="32" t="s">
        <v>141</v>
      </c>
      <c r="F28" s="33"/>
      <c r="G28" s="32" t="s">
        <v>2</v>
      </c>
      <c r="H28" s="33"/>
    </row>
    <row r="29" spans="1:12" ht="18.95" customHeight="1">
      <c r="A29" s="25" t="s">
        <v>95</v>
      </c>
      <c r="B29" s="27">
        <f>COUNTIF('DADOS CLÍNICOS'!O4:O201,"Não")</f>
        <v>0</v>
      </c>
      <c r="C29" s="176"/>
      <c r="E29" s="25" t="s">
        <v>95</v>
      </c>
      <c r="F29" s="27">
        <f>COUNTIF('DADOS CLÍNICOS'!Q4:Q201,"Não")</f>
        <v>0</v>
      </c>
      <c r="G29" s="167" t="s">
        <v>146</v>
      </c>
      <c r="H29" s="169"/>
    </row>
    <row r="30" spans="1:12" ht="18.95" customHeight="1">
      <c r="A30" s="158" t="s">
        <v>82</v>
      </c>
      <c r="B30" s="161">
        <f>COUNTIF('DADOS CLÍNICOS'!O4:O201,"Sim")</f>
        <v>0</v>
      </c>
      <c r="C30" s="161" t="e">
        <f>AVERAGE('DADOS CLÍNICOS'!P4:P201)</f>
        <v>#DIV/0!</v>
      </c>
      <c r="E30" s="158" t="s">
        <v>82</v>
      </c>
      <c r="F30" s="161">
        <f>COUNTIF('DADOS CLÍNICOS'!Q4:Q201,"Sim")</f>
        <v>0</v>
      </c>
      <c r="G30" s="27" t="s">
        <v>92</v>
      </c>
      <c r="H30" s="27">
        <f>COUNTIF('DADOS CLÍNICOS'!R4:R201,"Punho/Mão")</f>
        <v>0</v>
      </c>
    </row>
    <row r="31" spans="1:12" ht="18.95" customHeight="1">
      <c r="A31" s="159"/>
      <c r="B31" s="162"/>
      <c r="C31" s="162"/>
      <c r="E31" s="159"/>
      <c r="F31" s="162"/>
      <c r="G31" s="27" t="s">
        <v>159</v>
      </c>
      <c r="H31" s="27">
        <f>COUNTIF('DADOS CLÍNICOS'!R4:R201,"Coxofemural")</f>
        <v>0</v>
      </c>
    </row>
    <row r="32" spans="1:12" ht="18.95" customHeight="1">
      <c r="A32" s="159"/>
      <c r="B32" s="162"/>
      <c r="C32" s="162"/>
      <c r="E32" s="159"/>
      <c r="F32" s="162"/>
      <c r="G32" s="27" t="s">
        <v>157</v>
      </c>
      <c r="H32" s="27">
        <f>COUNTIF('DADOS CLÍNICOS'!R4:R201,"Crânio")</f>
        <v>0</v>
      </c>
    </row>
    <row r="33" spans="1:12" ht="18.95" customHeight="1">
      <c r="A33" s="159"/>
      <c r="B33" s="162"/>
      <c r="C33" s="162"/>
      <c r="E33" s="159"/>
      <c r="F33" s="162"/>
      <c r="G33" s="27" t="s">
        <v>158</v>
      </c>
      <c r="H33" s="27">
        <f>COUNTIF('DADOS CLÍNICOS'!R4:R201,"Coluna Vertebral")</f>
        <v>0</v>
      </c>
    </row>
    <row r="34" spans="1:12" ht="18.95" customHeight="1">
      <c r="A34" s="160"/>
      <c r="B34" s="163"/>
      <c r="C34" s="163"/>
      <c r="E34" s="160"/>
      <c r="F34" s="163"/>
      <c r="G34" s="27" t="s">
        <v>20</v>
      </c>
      <c r="H34" s="27">
        <f>COUNTIF('DADOS CLÍNICOS'!R4:R201,"Outra")</f>
        <v>0</v>
      </c>
    </row>
    <row r="35" spans="1:12" ht="18.95" customHeight="1"/>
    <row r="36" spans="1:12" ht="18.95" customHeight="1">
      <c r="A36" s="148" t="s">
        <v>94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</row>
    <row r="37" spans="1:12" ht="18.95" customHeight="1">
      <c r="A37" s="25" t="s">
        <v>95</v>
      </c>
      <c r="B37" s="27">
        <f>COUNTIF('DADOS CLÍNICOS'!S4:S201,"Não")</f>
        <v>0</v>
      </c>
      <c r="C37" s="25" t="s">
        <v>82</v>
      </c>
      <c r="D37" s="27">
        <f>COUNTIF('DADOS CLÍNICOS'!S4:S201,"Sim")</f>
        <v>0</v>
      </c>
    </row>
    <row r="38" spans="1:12" ht="18.95" customHeight="1"/>
    <row r="39" spans="1:12" ht="18.95" customHeight="1">
      <c r="A39" s="148" t="s">
        <v>160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</row>
    <row r="40" spans="1:12" ht="18.95" customHeight="1">
      <c r="A40" s="151" t="s">
        <v>5</v>
      </c>
      <c r="B40" s="151"/>
      <c r="E40" s="151" t="s">
        <v>160</v>
      </c>
      <c r="F40" s="151"/>
    </row>
    <row r="41" spans="1:12" ht="18.95" customHeight="1">
      <c r="A41" s="152" t="s">
        <v>82</v>
      </c>
      <c r="B41" s="153">
        <f>COUNTIF('DADOS CLÍNICOS'!S4:S201,"Sim")</f>
        <v>0</v>
      </c>
      <c r="E41" s="154" t="s">
        <v>146</v>
      </c>
      <c r="F41" s="155"/>
    </row>
    <row r="42" spans="1:12" ht="18.95" customHeight="1">
      <c r="A42" s="152"/>
      <c r="B42" s="153"/>
      <c r="E42" s="27" t="s">
        <v>96</v>
      </c>
      <c r="F42" s="27" t="e">
        <f>COUNTIF('DADOS CLÍNICOS'!#REF!,"Cônjuge")</f>
        <v>#REF!</v>
      </c>
    </row>
    <row r="43" spans="1:12" ht="18.95" customHeight="1">
      <c r="A43" s="152" t="s">
        <v>95</v>
      </c>
      <c r="B43" s="153">
        <f>COUNTIF('DADOS CLÍNICOS'!S4:S201,"Não")</f>
        <v>0</v>
      </c>
      <c r="E43" s="27" t="s">
        <v>161</v>
      </c>
      <c r="F43" s="27" t="e">
        <f>COUNTIF('DADOS CLÍNICOS'!#REF!,"Filho(a)")</f>
        <v>#REF!</v>
      </c>
    </row>
    <row r="44" spans="1:12" ht="18.95" customHeight="1">
      <c r="A44" s="152"/>
      <c r="B44" s="153"/>
      <c r="E44" s="27" t="s">
        <v>134</v>
      </c>
      <c r="F44" s="27" t="e">
        <f>COUNTIF('DADOS CLÍNICOS'!#REF!,"Outro")</f>
        <v>#REF!</v>
      </c>
    </row>
    <row r="45" spans="1:12" ht="18.95" customHeight="1"/>
    <row r="46" spans="1:12" ht="18.95" customHeight="1">
      <c r="A46" s="148" t="s">
        <v>162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</row>
    <row r="47" spans="1:12" ht="18.95" customHeight="1">
      <c r="A47" s="25" t="s">
        <v>165</v>
      </c>
      <c r="B47" s="27" t="e">
        <f>COUNTIF('DADOS CLÍNICOS'!#REF!,"Comunidade")</f>
        <v>#REF!</v>
      </c>
      <c r="C47" s="25" t="s">
        <v>164</v>
      </c>
      <c r="D47" s="27" t="e">
        <f>COUNTIF('DADOS CLÍNICOS'!#REF!,"Lar")</f>
        <v>#REF!</v>
      </c>
      <c r="E47" s="25" t="s">
        <v>163</v>
      </c>
      <c r="F47" s="27" t="e">
        <f>COUNTIF('DADOS CLÍNICOS'!#REF!,"Centro de Dia")</f>
        <v>#REF!</v>
      </c>
    </row>
    <row r="48" spans="1:12" ht="18.95" customHeight="1"/>
    <row r="49" spans="1:12" ht="18.95" customHeight="1">
      <c r="A49" s="148" t="s">
        <v>97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</row>
    <row r="50" spans="1:12" ht="18.95" customHeight="1">
      <c r="A50" s="149" t="s">
        <v>166</v>
      </c>
      <c r="B50" s="150"/>
      <c r="C50" s="27" t="e">
        <f>COUNTIF('DADOS CLÍNICOS'!#REF!,"Sem Escolaridade")</f>
        <v>#REF!</v>
      </c>
      <c r="D50" s="149" t="s">
        <v>168</v>
      </c>
      <c r="E50" s="150"/>
      <c r="F50" s="27" t="e">
        <f>COUNTIF('DADOS CLÍNICOS'!#REF!,"2º Ciclo")</f>
        <v>#REF!</v>
      </c>
      <c r="G50" s="149" t="s">
        <v>170</v>
      </c>
      <c r="H50" s="150"/>
      <c r="I50" s="27" t="e">
        <f>COUNTIF('DADOS CLÍNICOS'!#REF!,"E. Secundário")</f>
        <v>#REF!</v>
      </c>
      <c r="J50" s="149" t="s">
        <v>172</v>
      </c>
      <c r="K50" s="150"/>
      <c r="L50" s="27" t="e">
        <f>COUNTIF('DADOS CLÍNICOS'!#REF!,"E. Sup. - Mestrado")</f>
        <v>#REF!</v>
      </c>
    </row>
    <row r="51" spans="1:12" ht="18.95" customHeight="1">
      <c r="A51" s="149" t="s">
        <v>167</v>
      </c>
      <c r="B51" s="150"/>
      <c r="C51" s="27" t="e">
        <f>COUNTIF('DADOS CLÍNICOS'!#REF!,"1º Ciclo")</f>
        <v>#REF!</v>
      </c>
      <c r="D51" s="149" t="s">
        <v>169</v>
      </c>
      <c r="E51" s="150"/>
      <c r="F51" s="27" t="e">
        <f>COUNTIF('DADOS CLÍNICOS'!#REF!,"3º Ciclo")</f>
        <v>#REF!</v>
      </c>
      <c r="G51" s="149" t="s">
        <v>171</v>
      </c>
      <c r="H51" s="150"/>
      <c r="I51" s="27" t="e">
        <f>COUNTIF('DADOS CLÍNICOS'!#REF!,"E. Sup. - Licenciatura")</f>
        <v>#REF!</v>
      </c>
      <c r="J51" s="149" t="s">
        <v>99</v>
      </c>
      <c r="K51" s="150"/>
      <c r="L51" s="27" t="e">
        <f>COUNTIF('DADOS CLÍNICOS'!#REF!,"E. Sup. - Doutoramento")</f>
        <v>#REF!</v>
      </c>
    </row>
    <row r="52" spans="1:12" ht="18.95" customHeight="1"/>
    <row r="53" spans="1:12" ht="18.95" customHeight="1">
      <c r="A53" s="148" t="s">
        <v>181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</row>
    <row r="54" spans="1:12" ht="18.95" customHeight="1">
      <c r="A54" s="149" t="s">
        <v>8</v>
      </c>
      <c r="B54" s="150"/>
      <c r="C54" s="27">
        <f>COUNTIF('DADOS CLÍNICOS'!T4:T201,"Sim")</f>
        <v>0</v>
      </c>
      <c r="D54" s="149" t="s">
        <v>11</v>
      </c>
      <c r="E54" s="150"/>
      <c r="F54" s="27">
        <f>COUNTIF('DADOS CLÍNICOS'!W4:W201,"Sim")</f>
        <v>0</v>
      </c>
      <c r="G54" s="149" t="s">
        <v>14</v>
      </c>
      <c r="H54" s="150"/>
      <c r="I54" s="27">
        <f>COUNTIF('DADOS CLÍNICOS'!Z4:Z201,"Sim")</f>
        <v>0</v>
      </c>
      <c r="J54" s="149" t="s">
        <v>17</v>
      </c>
      <c r="K54" s="150"/>
      <c r="L54" s="27">
        <f>COUNTIF('DADOS CLÍNICOS'!AC4:AC201,"Sim")</f>
        <v>0</v>
      </c>
    </row>
    <row r="55" spans="1:12" ht="18.95" customHeight="1">
      <c r="A55" s="149" t="s">
        <v>9</v>
      </c>
      <c r="B55" s="150"/>
      <c r="C55" s="27">
        <f>COUNTIF('DADOS CLÍNICOS'!U4:U201,"Sim")</f>
        <v>0</v>
      </c>
      <c r="D55" s="149" t="s">
        <v>12</v>
      </c>
      <c r="E55" s="150"/>
      <c r="F55" s="27">
        <f>COUNTIF('DADOS CLÍNICOS'!X4:X201,"Sim")</f>
        <v>0</v>
      </c>
      <c r="G55" s="149" t="s">
        <v>15</v>
      </c>
      <c r="H55" s="150"/>
      <c r="I55" s="27">
        <f>COUNTIF('DADOS CLÍNICOS'!AA4:AA201,"Sim")</f>
        <v>0</v>
      </c>
      <c r="J55" s="149" t="s">
        <v>18</v>
      </c>
      <c r="K55" s="150"/>
      <c r="L55" s="27">
        <f>COUNTIF('DADOS CLÍNICOS'!AD4:AD201,"Sim")</f>
        <v>0</v>
      </c>
    </row>
    <row r="56" spans="1:12" ht="18.95" customHeight="1">
      <c r="A56" s="149" t="s">
        <v>10</v>
      </c>
      <c r="B56" s="150"/>
      <c r="C56" s="27">
        <f>COUNTIF('DADOS CLÍNICOS'!V4:V201,"Sim")</f>
        <v>0</v>
      </c>
      <c r="D56" s="149" t="s">
        <v>13</v>
      </c>
      <c r="E56" s="150"/>
      <c r="F56" s="27">
        <f>COUNTIF('DADOS CLÍNICOS'!Y4:Y201,"Sim")</f>
        <v>0</v>
      </c>
      <c r="G56" s="149" t="s">
        <v>16</v>
      </c>
      <c r="H56" s="150"/>
      <c r="I56" s="27">
        <f>COUNTIF('DADOS CLÍNICOS'!AB4:AB201,"Sim")</f>
        <v>0</v>
      </c>
      <c r="J56" s="149" t="s">
        <v>19</v>
      </c>
      <c r="K56" s="150"/>
      <c r="L56" s="27">
        <f>COUNTIF('DADOS CLÍNICOS'!AE4:AE201,"Sim")</f>
        <v>0</v>
      </c>
    </row>
    <row r="57" spans="1:12" ht="18.95" customHeight="1">
      <c r="J57" s="149" t="s">
        <v>20</v>
      </c>
      <c r="K57" s="150"/>
      <c r="L57" s="27">
        <f>COUNTIF('DADOS CLÍNICOS'!AF4:AF201,"Sim")</f>
        <v>0</v>
      </c>
    </row>
    <row r="58" spans="1:12" ht="18.95" customHeight="1"/>
    <row r="59" spans="1:12" ht="18.95" customHeight="1">
      <c r="A59" s="177" t="s">
        <v>21</v>
      </c>
      <c r="B59" s="177"/>
      <c r="C59" s="177"/>
      <c r="D59" s="12"/>
      <c r="E59" s="12"/>
      <c r="G59" s="148" t="s">
        <v>184</v>
      </c>
      <c r="H59" s="148"/>
      <c r="I59" s="148"/>
      <c r="J59" s="148"/>
      <c r="K59" s="148"/>
      <c r="L59" s="148"/>
    </row>
    <row r="60" spans="1:12" ht="18.95" customHeight="1">
      <c r="A60" s="179" t="s">
        <v>182</v>
      </c>
      <c r="B60" s="180"/>
      <c r="C60" s="181"/>
      <c r="G60" s="25" t="s">
        <v>95</v>
      </c>
      <c r="H60" s="27">
        <f>COUNTIF('DADOS CLÍNICOS'!AH4:AH201,"Não")</f>
        <v>0</v>
      </c>
      <c r="I60" s="25" t="s">
        <v>82</v>
      </c>
      <c r="J60" s="27">
        <f>COUNTIF('DADOS CLÍNICOS'!AH4:AH201,"Sim")</f>
        <v>0</v>
      </c>
    </row>
    <row r="61" spans="1:12" ht="18.95" customHeight="1">
      <c r="A61" s="149" t="s">
        <v>183</v>
      </c>
      <c r="B61" s="150"/>
      <c r="C61" s="27">
        <f>COUNTIF('DADOS CLÍNICOS'!AG4:AG201,"Sim (vê mal)")</f>
        <v>0</v>
      </c>
    </row>
    <row r="62" spans="1:12" ht="18.95" customHeight="1">
      <c r="A62" s="149" t="s">
        <v>101</v>
      </c>
      <c r="B62" s="150"/>
      <c r="C62" s="27">
        <f>COUNTIF('DADOS CLÍNICOS'!AG4:AG201,"Sim (exame &gt; 2 anos)")</f>
        <v>0</v>
      </c>
    </row>
    <row r="63" spans="1:12" ht="18.95" customHeight="1">
      <c r="A63" s="149" t="s">
        <v>95</v>
      </c>
      <c r="B63" s="150"/>
      <c r="C63" s="27">
        <f>COUNTIF('DADOS CLÍNICOS'!AG4:AG201,"Não")</f>
        <v>0</v>
      </c>
    </row>
    <row r="64" spans="1:12" ht="18.95" customHeight="1"/>
    <row r="65" spans="1:12" ht="18.95" customHeight="1">
      <c r="A65" s="148" t="s">
        <v>185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</row>
    <row r="66" spans="1:12" ht="18.95" customHeight="1">
      <c r="A66" s="149" t="s">
        <v>22</v>
      </c>
      <c r="B66" s="150"/>
      <c r="C66" s="27">
        <f>COUNTIF('DADOS CLÍNICOS'!AI4:AI201,"Sim")</f>
        <v>0</v>
      </c>
      <c r="D66" s="149" t="s">
        <v>24</v>
      </c>
      <c r="E66" s="150"/>
      <c r="F66" s="27">
        <f>COUNTIF('DADOS CLÍNICOS'!AK4:AK201,"Sim")</f>
        <v>0</v>
      </c>
      <c r="G66" s="149" t="s">
        <v>25</v>
      </c>
      <c r="H66" s="178"/>
      <c r="I66" s="150"/>
      <c r="J66" s="27">
        <f>COUNTIF('DADOS CLÍNICOS'!AL4:AL201,"Sim")</f>
        <v>0</v>
      </c>
    </row>
    <row r="67" spans="1:12" ht="18.95" customHeight="1">
      <c r="A67" s="149" t="s">
        <v>23</v>
      </c>
      <c r="B67" s="150"/>
      <c r="C67" s="27">
        <f>COUNTIF('DADOS CLÍNICOS'!AJ4:AJ201,"Sim")</f>
        <v>0</v>
      </c>
      <c r="D67" s="149" t="s">
        <v>26</v>
      </c>
      <c r="E67" s="150"/>
      <c r="F67" s="27">
        <f>COUNTIF('DADOS CLÍNICOS'!AM4:AM201,"Sim")</f>
        <v>0</v>
      </c>
      <c r="G67" s="152" t="s">
        <v>27</v>
      </c>
      <c r="H67" s="152"/>
      <c r="I67" s="152"/>
      <c r="J67" s="27">
        <f>COUNTIF('DADOS CLÍNICOS'!AN4:AN201,"Sim")</f>
        <v>0</v>
      </c>
    </row>
    <row r="68" spans="1:12" ht="18.95" customHeight="1"/>
    <row r="69" spans="1:12" ht="18.95" customHeight="1">
      <c r="A69" s="148" t="s">
        <v>186</v>
      </c>
      <c r="B69" s="148"/>
      <c r="C69" s="148"/>
      <c r="D69" s="148"/>
      <c r="E69" s="148"/>
      <c r="G69" s="148" t="s">
        <v>188</v>
      </c>
      <c r="H69" s="148"/>
      <c r="I69" s="148"/>
      <c r="J69" s="148"/>
      <c r="K69" s="148"/>
      <c r="L69" s="148"/>
    </row>
    <row r="70" spans="1:12" ht="18.95" customHeight="1">
      <c r="A70" s="25" t="s">
        <v>95</v>
      </c>
      <c r="B70" s="27">
        <f>COUNTIF('DADOS CLÍNICOS'!AO4:AO201,"Não")</f>
        <v>0</v>
      </c>
      <c r="C70" s="25" t="s">
        <v>82</v>
      </c>
      <c r="D70" s="27">
        <f>COUNTIF('DADOS CLÍNICOS'!AO4:AO201,"Sim")</f>
        <v>0</v>
      </c>
      <c r="G70" s="25" t="s">
        <v>95</v>
      </c>
      <c r="H70" s="27">
        <f>COUNTIF('DADOS CLÍNICOS'!AP4:AP201,"Não")</f>
        <v>0</v>
      </c>
      <c r="I70" s="25" t="s">
        <v>82</v>
      </c>
      <c r="J70" s="27">
        <f>COUNTIF('DADOS CLÍNICOS'!AP4:AP201,"Sim")</f>
        <v>0</v>
      </c>
    </row>
    <row r="71" spans="1:12" ht="18.95" customHeight="1"/>
    <row r="72" spans="1:12" ht="18.95" customHeight="1">
      <c r="A72" s="148" t="s">
        <v>106</v>
      </c>
      <c r="B72" s="148"/>
      <c r="C72" s="148"/>
      <c r="D72" s="148"/>
      <c r="E72" s="148"/>
      <c r="G72" s="148" t="s">
        <v>193</v>
      </c>
      <c r="H72" s="148"/>
      <c r="I72" s="148"/>
      <c r="J72" s="148"/>
      <c r="K72" s="148"/>
      <c r="L72" s="148"/>
    </row>
    <row r="73" spans="1:12" ht="18.95" customHeight="1">
      <c r="A73" s="25" t="s">
        <v>95</v>
      </c>
      <c r="B73" s="27">
        <f>COUNTIF('DADOS CLÍNICOS'!AQ4:AQ201,"Não")</f>
        <v>0</v>
      </c>
      <c r="C73" s="25" t="s">
        <v>82</v>
      </c>
      <c r="D73" s="27">
        <f>COUNTIF('DADOS CLÍNICOS'!AQ4:AQ201,"Sim")</f>
        <v>0</v>
      </c>
      <c r="G73" s="25" t="s">
        <v>95</v>
      </c>
      <c r="H73" s="27">
        <f>COUNTIF('DADOS CLÍNICOS'!AS4:AS201,"Não")</f>
        <v>0</v>
      </c>
      <c r="I73" s="25" t="s">
        <v>82</v>
      </c>
      <c r="J73" s="27">
        <f>COUNTIF('DADOS CLÍNICOS'!AS4:AS201,"Sim")</f>
        <v>0</v>
      </c>
    </row>
    <row r="74" spans="1:12" ht="18.95" customHeight="1"/>
    <row r="75" spans="1:12" ht="18.95" customHeight="1">
      <c r="A75" s="148" t="s">
        <v>109</v>
      </c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</row>
    <row r="76" spans="1:12" ht="18.95" customHeight="1">
      <c r="A76" s="25" t="s">
        <v>189</v>
      </c>
      <c r="B76" s="27">
        <f>COUNTIF('DADOS CLÍNICOS'!AR4:AR201,"Excelente")</f>
        <v>0</v>
      </c>
      <c r="C76" s="25" t="s">
        <v>190</v>
      </c>
      <c r="D76" s="27">
        <f>COUNTIF('DADOS CLÍNICOS'!AR4:AR201,"Muito Boa")</f>
        <v>0</v>
      </c>
      <c r="E76" s="25" t="s">
        <v>191</v>
      </c>
      <c r="F76" s="27">
        <f>COUNTIF('DADOS CLÍNICOS'!AR4:AR201,"Boa")</f>
        <v>0</v>
      </c>
      <c r="G76" s="25" t="s">
        <v>110</v>
      </c>
      <c r="H76" s="27">
        <f>COUNTIF('DADOS CLÍNICOS'!AR4:AR201,"Satisfatória")</f>
        <v>0</v>
      </c>
      <c r="I76" s="25" t="s">
        <v>192</v>
      </c>
      <c r="J76" s="27">
        <f>COUNTIF('DADOS CLÍNICOS'!AR4:AR201,"Pobre")</f>
        <v>0</v>
      </c>
    </row>
    <row r="77" spans="1:12" ht="18.95" customHeight="1"/>
    <row r="78" spans="1:12" ht="18.95" customHeight="1"/>
    <row r="79" spans="1:12" ht="21" customHeight="1"/>
  </sheetData>
  <sheetProtection password="9D6C" sheet="1" objects="1" scenarios="1" selectLockedCells="1" selectUnlockedCells="1"/>
  <mergeCells count="94">
    <mergeCell ref="A75:L75"/>
    <mergeCell ref="A59:C59"/>
    <mergeCell ref="G59:L59"/>
    <mergeCell ref="A69:E69"/>
    <mergeCell ref="G69:L69"/>
    <mergeCell ref="A72:E72"/>
    <mergeCell ref="G72:L72"/>
    <mergeCell ref="A63:B63"/>
    <mergeCell ref="A66:B66"/>
    <mergeCell ref="A67:B67"/>
    <mergeCell ref="D66:E66"/>
    <mergeCell ref="D67:E67"/>
    <mergeCell ref="G66:I66"/>
    <mergeCell ref="G67:I67"/>
    <mergeCell ref="A65:L65"/>
    <mergeCell ref="A60:C60"/>
    <mergeCell ref="A61:B61"/>
    <mergeCell ref="A62:B62"/>
    <mergeCell ref="G56:H56"/>
    <mergeCell ref="J54:K54"/>
    <mergeCell ref="J55:K55"/>
    <mergeCell ref="J56:K56"/>
    <mergeCell ref="J57:K57"/>
    <mergeCell ref="D54:E54"/>
    <mergeCell ref="D55:E55"/>
    <mergeCell ref="D56:E56"/>
    <mergeCell ref="G54:H54"/>
    <mergeCell ref="G55:H55"/>
    <mergeCell ref="A55:B55"/>
    <mergeCell ref="A56:B56"/>
    <mergeCell ref="C30:C34"/>
    <mergeCell ref="C28:C29"/>
    <mergeCell ref="E40:F40"/>
    <mergeCell ref="A36:L36"/>
    <mergeCell ref="E30:E34"/>
    <mergeCell ref="G29:H29"/>
    <mergeCell ref="F30:F34"/>
    <mergeCell ref="B30:B34"/>
    <mergeCell ref="A30:A34"/>
    <mergeCell ref="A39:L39"/>
    <mergeCell ref="B20:B26"/>
    <mergeCell ref="A20:A26"/>
    <mergeCell ref="A18:B18"/>
    <mergeCell ref="C20:D20"/>
    <mergeCell ref="C21:D21"/>
    <mergeCell ref="C22:D22"/>
    <mergeCell ref="C23:D23"/>
    <mergeCell ref="C24:D24"/>
    <mergeCell ref="C25:D25"/>
    <mergeCell ref="C26:D26"/>
    <mergeCell ref="A10:B10"/>
    <mergeCell ref="C10:D10"/>
    <mergeCell ref="C11:D11"/>
    <mergeCell ref="F10:G11"/>
    <mergeCell ref="G18:H19"/>
    <mergeCell ref="A12:A15"/>
    <mergeCell ref="B12:B15"/>
    <mergeCell ref="H10:H11"/>
    <mergeCell ref="C19:E19"/>
    <mergeCell ref="C18:E18"/>
    <mergeCell ref="I18:I19"/>
    <mergeCell ref="G23:G25"/>
    <mergeCell ref="H23:H25"/>
    <mergeCell ref="I24:I25"/>
    <mergeCell ref="J24:J25"/>
    <mergeCell ref="I21:L21"/>
    <mergeCell ref="I22:L22"/>
    <mergeCell ref="K23:L23"/>
    <mergeCell ref="G21:H21"/>
    <mergeCell ref="A49:L49"/>
    <mergeCell ref="G51:H51"/>
    <mergeCell ref="J50:K50"/>
    <mergeCell ref="J51:K51"/>
    <mergeCell ref="A50:B50"/>
    <mergeCell ref="A51:B51"/>
    <mergeCell ref="D50:E50"/>
    <mergeCell ref="D51:E51"/>
    <mergeCell ref="G50:H50"/>
    <mergeCell ref="E2:F2"/>
    <mergeCell ref="H2:I2"/>
    <mergeCell ref="A2:B2"/>
    <mergeCell ref="A53:L53"/>
    <mergeCell ref="A54:B54"/>
    <mergeCell ref="A46:L46"/>
    <mergeCell ref="A40:B40"/>
    <mergeCell ref="A41:A42"/>
    <mergeCell ref="B41:B42"/>
    <mergeCell ref="A43:A44"/>
    <mergeCell ref="B43:B44"/>
    <mergeCell ref="E41:F41"/>
    <mergeCell ref="A4:L4"/>
    <mergeCell ref="A9:L9"/>
    <mergeCell ref="A17:L17"/>
    <mergeCell ref="A28:B28"/>
  </mergeCells>
  <phoneticPr fontId="3" type="noConversion"/>
  <pageMargins left="0.75" right="0.75" top="1" bottom="1" header="0.5" footer="0.5"/>
  <pageSetup paperSize="9" scale="62" orientation="landscape" horizontalDpi="4294967292" verticalDpi="4294967292" r:id="rId1"/>
  <headerFooter>
    <oddHeader>&amp;L&amp;"Calibri (Corpo),Negrito"&amp;26&amp;K08-044CARACTERIZAÇÃO DOS PARTICIPANTES</oddHeader>
    <oddFooter>&amp;L&amp;"Calibri (Corpo),Negrito"&amp;K08-049MOVE.TE 2017&amp;R&amp;"Calibri (Corpo),Negrito"&amp;K08-049FISIOTERAPIA  NA PREVENÇÃO DE QUEDAS DO ADULTO MAIS VELHO</oddFooter>
  </headerFooter>
  <colBreaks count="1" manualBreakCount="1">
    <brk id="12" max="1048575" man="1"/>
  </colBreaks>
  <ignoredErrors>
    <ignoredError sqref="C51" formula="1"/>
  </ignoredErrors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 enableFormatConditionsCalculation="0">
    <tabColor theme="7" tint="-0.499984740745262"/>
  </sheetPr>
  <dimension ref="A1:P30"/>
  <sheetViews>
    <sheetView showGridLines="0" view="pageLayout" zoomScale="125" zoomScaleNormal="80" zoomScalePageLayoutView="125" workbookViewId="0">
      <selection activeCell="G31" sqref="G31:G32"/>
    </sheetView>
  </sheetViews>
  <sheetFormatPr defaultColWidth="10.875" defaultRowHeight="12.75"/>
  <cols>
    <col min="1" max="17" width="7.5" style="5" customWidth="1"/>
    <col min="18" max="16384" width="10.875" style="5"/>
  </cols>
  <sheetData>
    <row r="1" spans="1:16" ht="39.950000000000003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15.95" customHeight="1">
      <c r="A7" s="60"/>
      <c r="B7" s="187" t="s">
        <v>179</v>
      </c>
      <c r="C7" s="182" t="s">
        <v>268</v>
      </c>
      <c r="D7" s="182"/>
      <c r="E7" s="60"/>
      <c r="F7" s="187" t="s">
        <v>178</v>
      </c>
      <c r="G7" s="182" t="s">
        <v>268</v>
      </c>
      <c r="H7" s="182"/>
      <c r="I7" s="60"/>
      <c r="J7" s="187" t="s">
        <v>271</v>
      </c>
      <c r="K7" s="182" t="s">
        <v>268</v>
      </c>
      <c r="L7" s="182"/>
      <c r="M7" s="60"/>
      <c r="N7" s="60"/>
      <c r="O7" s="60"/>
      <c r="P7" s="60"/>
    </row>
    <row r="8" spans="1:16" ht="15.95" customHeight="1">
      <c r="A8" s="60"/>
      <c r="B8" s="188"/>
      <c r="C8" s="183" t="s">
        <v>269</v>
      </c>
      <c r="D8" s="184"/>
      <c r="E8" s="60"/>
      <c r="F8" s="188"/>
      <c r="G8" s="183" t="s">
        <v>269</v>
      </c>
      <c r="H8" s="184"/>
      <c r="I8" s="60"/>
      <c r="J8" s="188"/>
      <c r="K8" s="183" t="s">
        <v>269</v>
      </c>
      <c r="L8" s="184"/>
      <c r="M8" s="60"/>
      <c r="N8" s="187" t="s">
        <v>180</v>
      </c>
      <c r="O8" s="182" t="s">
        <v>268</v>
      </c>
      <c r="P8" s="182"/>
    </row>
    <row r="9" spans="1:16">
      <c r="A9" s="60"/>
      <c r="B9" s="61" t="s">
        <v>71</v>
      </c>
      <c r="C9" s="62">
        <f>COUNTIF('DADOS CLÍNICOS'!BY4:BY201,1)</f>
        <v>0</v>
      </c>
      <c r="D9" s="63" t="e">
        <f>C9/'Caracterização Participantes'!$C$2</f>
        <v>#DIV/0!</v>
      </c>
      <c r="E9" s="60"/>
      <c r="F9" s="61" t="s">
        <v>63</v>
      </c>
      <c r="G9" s="62">
        <f>COUNTIF('DADOS CLÍNICOS'!BQ4:BQ201,1)</f>
        <v>0</v>
      </c>
      <c r="H9" s="63" t="e">
        <f>G9/'Caracterização Participantes'!$C$2</f>
        <v>#DIV/0!</v>
      </c>
      <c r="I9" s="60"/>
      <c r="J9" s="61" t="s">
        <v>44</v>
      </c>
      <c r="K9" s="62">
        <f>COUNTIF('DADOS CLÍNICOS'!AX4:AX201,1)</f>
        <v>0</v>
      </c>
      <c r="L9" s="63" t="e">
        <f>K9/'Caracterização Participantes'!$C$2</f>
        <v>#DIV/0!</v>
      </c>
      <c r="M9" s="60"/>
      <c r="N9" s="188"/>
      <c r="O9" s="183" t="s">
        <v>269</v>
      </c>
      <c r="P9" s="184"/>
    </row>
    <row r="10" spans="1:16">
      <c r="A10" s="60"/>
      <c r="B10" s="61" t="s">
        <v>72</v>
      </c>
      <c r="C10" s="62">
        <f>COUNTIF('DADOS CLÍNICOS'!BZ4:BZ201,1)</f>
        <v>0</v>
      </c>
      <c r="D10" s="63" t="e">
        <f>C10/'Caracterização Participantes'!$C$2</f>
        <v>#DIV/0!</v>
      </c>
      <c r="E10" s="60"/>
      <c r="F10" s="61" t="s">
        <v>64</v>
      </c>
      <c r="G10" s="62">
        <f>COUNTIF('DADOS CLÍNICOS'!BR4:BR201,1)</f>
        <v>0</v>
      </c>
      <c r="H10" s="63" t="e">
        <f>G10/'Caracterização Participantes'!$C$2</f>
        <v>#DIV/0!</v>
      </c>
      <c r="I10" s="60"/>
      <c r="J10" s="61" t="s">
        <v>45</v>
      </c>
      <c r="K10" s="62">
        <f>COUNTIF('DADOS CLÍNICOS'!AY4:AY201,1)</f>
        <v>0</v>
      </c>
      <c r="L10" s="63" t="e">
        <f>K10/'Caracterização Participantes'!$C$2</f>
        <v>#DIV/0!</v>
      </c>
      <c r="M10" s="60"/>
      <c r="N10" s="61" t="s">
        <v>76</v>
      </c>
      <c r="O10" s="62">
        <f>COUNTIF('DADOS CLÍNICOS'!CD4:CD201,1)</f>
        <v>0</v>
      </c>
      <c r="P10" s="63" t="e">
        <f>O10/'Caracterização Participantes'!$C$2</f>
        <v>#DIV/0!</v>
      </c>
    </row>
    <row r="11" spans="1:16">
      <c r="A11" s="60"/>
      <c r="B11" s="61" t="s">
        <v>73</v>
      </c>
      <c r="C11" s="62">
        <f>COUNTIF('DADOS CLÍNICOS'!CA4:CA201,1)</f>
        <v>0</v>
      </c>
      <c r="D11" s="63" t="e">
        <f>C11/'Caracterização Participantes'!$C$2</f>
        <v>#DIV/0!</v>
      </c>
      <c r="E11" s="60"/>
      <c r="F11" s="61" t="s">
        <v>65</v>
      </c>
      <c r="G11" s="62">
        <f>COUNTIF('DADOS CLÍNICOS'!BS4:BS201,1)</f>
        <v>0</v>
      </c>
      <c r="H11" s="63" t="e">
        <f>G11/'Caracterização Participantes'!$C$2</f>
        <v>#DIV/0!</v>
      </c>
      <c r="I11" s="60"/>
      <c r="J11" s="61" t="s">
        <v>46</v>
      </c>
      <c r="K11" s="62">
        <f>COUNTIF('DADOS CLÍNICOS'!AZ4:AZ201,1)</f>
        <v>0</v>
      </c>
      <c r="L11" s="63" t="e">
        <f>K11/'Caracterização Participantes'!$C$2</f>
        <v>#DIV/0!</v>
      </c>
      <c r="M11" s="60"/>
      <c r="N11" s="61" t="s">
        <v>77</v>
      </c>
      <c r="O11" s="62">
        <f>COUNTIF('DADOS CLÍNICOS'!CE4:CE201,1)</f>
        <v>0</v>
      </c>
      <c r="P11" s="63" t="e">
        <f>O11/'Caracterização Participantes'!$C$2</f>
        <v>#DIV/0!</v>
      </c>
    </row>
    <row r="12" spans="1:16">
      <c r="A12" s="60"/>
      <c r="B12" s="61" t="s">
        <v>74</v>
      </c>
      <c r="C12" s="62">
        <f>COUNTIF('DADOS CLÍNICOS'!CB4:CB201,1)</f>
        <v>0</v>
      </c>
      <c r="D12" s="63" t="e">
        <f>C12/'Caracterização Participantes'!$C$2</f>
        <v>#DIV/0!</v>
      </c>
      <c r="E12" s="60"/>
      <c r="F12" s="61" t="s">
        <v>66</v>
      </c>
      <c r="G12" s="62">
        <f>COUNTIF('DADOS CLÍNICOS'!BT4:BT201,1)</f>
        <v>0</v>
      </c>
      <c r="H12" s="63" t="e">
        <f>G12/'Caracterização Participantes'!$C$2</f>
        <v>#DIV/0!</v>
      </c>
      <c r="I12" s="60"/>
      <c r="J12" s="61" t="s">
        <v>47</v>
      </c>
      <c r="K12" s="62">
        <f>COUNTIF('DADOS CLÍNICOS'!BA4:BA201,1)</f>
        <v>0</v>
      </c>
      <c r="L12" s="63" t="e">
        <f>K12/'Caracterização Participantes'!$C$2</f>
        <v>#DIV/0!</v>
      </c>
      <c r="M12" s="60"/>
      <c r="N12" s="60"/>
      <c r="O12" s="60"/>
      <c r="P12" s="60"/>
    </row>
    <row r="13" spans="1:16">
      <c r="A13" s="60"/>
      <c r="B13" s="61" t="s">
        <v>75</v>
      </c>
      <c r="C13" s="62">
        <f>COUNTIF('DADOS CLÍNICOS'!CC4:CC201,1)</f>
        <v>0</v>
      </c>
      <c r="D13" s="63" t="e">
        <f>C13/'Caracterização Participantes'!$C$2</f>
        <v>#DIV/0!</v>
      </c>
      <c r="E13" s="60"/>
      <c r="F13" s="61" t="s">
        <v>67</v>
      </c>
      <c r="G13" s="62">
        <f>COUNTIF('DADOS CLÍNICOS'!BU4:BU201,1)</f>
        <v>0</v>
      </c>
      <c r="H13" s="63" t="e">
        <f>G13/'Caracterização Participantes'!$C$2</f>
        <v>#DIV/0!</v>
      </c>
      <c r="I13" s="60"/>
      <c r="J13" s="61" t="s">
        <v>48</v>
      </c>
      <c r="K13" s="62">
        <f>COUNTIF('DADOS CLÍNICOS'!BB4:BB201,1)</f>
        <v>0</v>
      </c>
      <c r="L13" s="63" t="e">
        <f>K13/'Caracterização Participantes'!$C$2</f>
        <v>#DIV/0!</v>
      </c>
      <c r="M13" s="60"/>
      <c r="N13" s="60"/>
      <c r="O13" s="60"/>
      <c r="P13" s="60"/>
    </row>
    <row r="14" spans="1:16">
      <c r="A14" s="60"/>
      <c r="B14" s="60"/>
      <c r="C14" s="60"/>
      <c r="D14" s="60"/>
      <c r="E14" s="60"/>
      <c r="F14" s="61" t="s">
        <v>68</v>
      </c>
      <c r="G14" s="62">
        <f>COUNTIF('DADOS CLÍNICOS'!BV4:BV201,1)</f>
        <v>0</v>
      </c>
      <c r="H14" s="63" t="e">
        <f>G14/'Caracterização Participantes'!$C$2</f>
        <v>#DIV/0!</v>
      </c>
      <c r="I14" s="60"/>
      <c r="J14" s="61" t="s">
        <v>49</v>
      </c>
      <c r="K14" s="62">
        <f>COUNTIF('DADOS CLÍNICOS'!BC4:BC201,1)</f>
        <v>0</v>
      </c>
      <c r="L14" s="63" t="e">
        <f>K14/'Caracterização Participantes'!$C$2</f>
        <v>#DIV/0!</v>
      </c>
      <c r="M14" s="60"/>
      <c r="N14" s="60"/>
      <c r="O14" s="60"/>
      <c r="P14" s="60"/>
    </row>
    <row r="15" spans="1:16">
      <c r="A15" s="60"/>
      <c r="B15" s="60"/>
      <c r="C15" s="60"/>
      <c r="D15" s="60"/>
      <c r="E15" s="60"/>
      <c r="F15" s="61" t="s">
        <v>69</v>
      </c>
      <c r="G15" s="62">
        <f>COUNTIF('DADOS CLÍNICOS'!BW4:BW201,1)</f>
        <v>0</v>
      </c>
      <c r="H15" s="63" t="e">
        <f>G15/'Caracterização Participantes'!$C$2</f>
        <v>#DIV/0!</v>
      </c>
      <c r="I15" s="60"/>
      <c r="J15" s="61" t="s">
        <v>50</v>
      </c>
      <c r="K15" s="62">
        <f>COUNTIF('DADOS CLÍNICOS'!BD4:BD201,1)</f>
        <v>0</v>
      </c>
      <c r="L15" s="63" t="e">
        <f>K15/'Caracterização Participantes'!$C$2</f>
        <v>#DIV/0!</v>
      </c>
      <c r="M15" s="60"/>
      <c r="N15" s="60"/>
      <c r="O15" s="60"/>
      <c r="P15" s="60"/>
    </row>
    <row r="16" spans="1:16">
      <c r="A16" s="60"/>
      <c r="B16" s="60"/>
      <c r="C16" s="60"/>
      <c r="D16" s="60"/>
      <c r="E16" s="60"/>
      <c r="F16" s="61" t="s">
        <v>70</v>
      </c>
      <c r="G16" s="62">
        <f>COUNTIF('DADOS CLÍNICOS'!BX4:BX201,1)</f>
        <v>0</v>
      </c>
      <c r="H16" s="63" t="e">
        <f>G16/'Caracterização Participantes'!$C$2</f>
        <v>#DIV/0!</v>
      </c>
      <c r="I16" s="60"/>
      <c r="J16" s="61" t="s">
        <v>51</v>
      </c>
      <c r="K16" s="62">
        <f>COUNTIF('DADOS CLÍNICOS'!BE4:BE201,1)</f>
        <v>0</v>
      </c>
      <c r="L16" s="63" t="e">
        <f>K16/'Caracterização Participantes'!$C$2</f>
        <v>#DIV/0!</v>
      </c>
      <c r="M16" s="60"/>
      <c r="N16" s="60"/>
      <c r="O16" s="60"/>
      <c r="P16" s="60"/>
    </row>
    <row r="17" spans="1:16">
      <c r="A17" s="60"/>
      <c r="B17" s="60"/>
      <c r="C17" s="60"/>
      <c r="D17" s="60"/>
      <c r="E17" s="60"/>
      <c r="F17" s="60"/>
      <c r="G17" s="60"/>
      <c r="H17" s="60"/>
      <c r="I17" s="60"/>
      <c r="J17" s="61" t="s">
        <v>52</v>
      </c>
      <c r="K17" s="62">
        <f>COUNTIF('DADOS CLÍNICOS'!BF4:BF201,1)</f>
        <v>0</v>
      </c>
      <c r="L17" s="63" t="e">
        <f>K17/'Caracterização Participantes'!$C$2</f>
        <v>#DIV/0!</v>
      </c>
      <c r="M17" s="60"/>
      <c r="N17" s="60"/>
      <c r="O17" s="60"/>
      <c r="P17" s="60"/>
    </row>
    <row r="18" spans="1:16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1:16" ht="15.95" customHeight="1">
      <c r="A19" s="60"/>
      <c r="B19" s="187" t="s">
        <v>270</v>
      </c>
      <c r="C19" s="182" t="s">
        <v>268</v>
      </c>
      <c r="D19" s="182"/>
      <c r="E19" s="60"/>
      <c r="F19" s="187" t="s">
        <v>177</v>
      </c>
      <c r="G19" s="182" t="s">
        <v>268</v>
      </c>
      <c r="H19" s="182"/>
      <c r="I19" s="60"/>
      <c r="J19" s="60"/>
      <c r="K19" s="60"/>
      <c r="L19" s="60"/>
      <c r="M19" s="60"/>
      <c r="N19" s="60"/>
      <c r="O19" s="60"/>
      <c r="P19" s="60"/>
    </row>
    <row r="20" spans="1:16">
      <c r="A20" s="60"/>
      <c r="B20" s="188"/>
      <c r="C20" s="183" t="s">
        <v>269</v>
      </c>
      <c r="D20" s="184"/>
      <c r="E20" s="60"/>
      <c r="F20" s="188"/>
      <c r="G20" s="183" t="s">
        <v>269</v>
      </c>
      <c r="H20" s="184"/>
      <c r="I20" s="60"/>
      <c r="J20" s="60"/>
      <c r="K20" s="60"/>
      <c r="L20" s="60"/>
      <c r="M20" s="60"/>
      <c r="N20" s="187" t="s">
        <v>272</v>
      </c>
      <c r="O20" s="182" t="s">
        <v>268</v>
      </c>
      <c r="P20" s="182"/>
    </row>
    <row r="21" spans="1:16">
      <c r="A21" s="60"/>
      <c r="B21" s="61" t="s">
        <v>53</v>
      </c>
      <c r="C21" s="62">
        <f>COUNTIF('DADOS CLÍNICOS'!BG4:BG201,1)</f>
        <v>0</v>
      </c>
      <c r="D21" s="63" t="e">
        <f>C21/'Caracterização Participantes'!$C$2</f>
        <v>#DIV/0!</v>
      </c>
      <c r="E21" s="60"/>
      <c r="F21" s="61" t="s">
        <v>58</v>
      </c>
      <c r="G21" s="62">
        <f>COUNTIF('DADOS CLÍNICOS'!BL4:BL201,1)</f>
        <v>0</v>
      </c>
      <c r="H21" s="63" t="e">
        <f>G21/'Caracterização Participantes'!$C$2</f>
        <v>#DIV/0!</v>
      </c>
      <c r="I21" s="60"/>
      <c r="J21" s="185" t="s">
        <v>273</v>
      </c>
      <c r="K21" s="182" t="s">
        <v>268</v>
      </c>
      <c r="L21" s="182"/>
      <c r="M21" s="60"/>
      <c r="N21" s="188"/>
      <c r="O21" s="183" t="s">
        <v>269</v>
      </c>
      <c r="P21" s="184"/>
    </row>
    <row r="22" spans="1:16">
      <c r="A22" s="60"/>
      <c r="B22" s="61" t="s">
        <v>54</v>
      </c>
      <c r="C22" s="62">
        <f>COUNTIF('DADOS CLÍNICOS'!BH4:BH201,1)</f>
        <v>0</v>
      </c>
      <c r="D22" s="63" t="e">
        <f>C22/'Caracterização Participantes'!$C$2</f>
        <v>#DIV/0!</v>
      </c>
      <c r="E22" s="60"/>
      <c r="F22" s="61" t="s">
        <v>59</v>
      </c>
      <c r="G22" s="62">
        <f>COUNTIF('DADOS CLÍNICOS'!BM4:BM201,1)</f>
        <v>0</v>
      </c>
      <c r="H22" s="63" t="e">
        <f>G22/'Caracterização Participantes'!$C$2</f>
        <v>#DIV/0!</v>
      </c>
      <c r="I22" s="60"/>
      <c r="J22" s="186"/>
      <c r="K22" s="183" t="s">
        <v>269</v>
      </c>
      <c r="L22" s="184"/>
      <c r="M22" s="60"/>
      <c r="N22" s="61" t="s">
        <v>40</v>
      </c>
      <c r="O22" s="62">
        <f>COUNTIF('DADOS CLÍNICOS'!AT4:AT201,1)</f>
        <v>0</v>
      </c>
      <c r="P22" s="63" t="e">
        <f>O22/'Caracterização Participantes'!C2</f>
        <v>#DIV/0!</v>
      </c>
    </row>
    <row r="23" spans="1:16">
      <c r="A23" s="60"/>
      <c r="B23" s="61" t="s">
        <v>55</v>
      </c>
      <c r="C23" s="62">
        <f>COUNTIF('DADOS CLÍNICOS'!BI4:BI201,1)</f>
        <v>0</v>
      </c>
      <c r="D23" s="63" t="e">
        <f>C23/'Caracterização Participantes'!$C$2</f>
        <v>#DIV/0!</v>
      </c>
      <c r="E23" s="60"/>
      <c r="F23" s="61" t="s">
        <v>60</v>
      </c>
      <c r="G23" s="62">
        <f>COUNTIF('DADOS CLÍNICOS'!BN4:BN201,1)</f>
        <v>0</v>
      </c>
      <c r="H23" s="63" t="e">
        <f>G23/'Caracterização Participantes'!$C$2</f>
        <v>#DIV/0!</v>
      </c>
      <c r="I23" s="60"/>
      <c r="J23" s="61" t="s">
        <v>42</v>
      </c>
      <c r="K23" s="62">
        <f>COUNTIF('DADOS CLÍNICOS'!AU4:AU201,1)</f>
        <v>0</v>
      </c>
      <c r="L23" s="63" t="e">
        <f>K23/'Caracterização Participantes'!$C$2</f>
        <v>#DIV/0!</v>
      </c>
      <c r="M23" s="60"/>
      <c r="N23" s="60"/>
      <c r="O23" s="60"/>
      <c r="P23" s="60"/>
    </row>
    <row r="24" spans="1:16">
      <c r="A24" s="60"/>
      <c r="B24" s="61" t="s">
        <v>56</v>
      </c>
      <c r="C24" s="62">
        <f>COUNTIF('DADOS CLÍNICOS'!BJ4:BJ201,1)</f>
        <v>0</v>
      </c>
      <c r="D24" s="63" t="e">
        <f>C24/'Caracterização Participantes'!$C$2</f>
        <v>#DIV/0!</v>
      </c>
      <c r="E24" s="60"/>
      <c r="F24" s="61" t="s">
        <v>61</v>
      </c>
      <c r="G24" s="62">
        <f>COUNTIF('DADOS CLÍNICOS'!BO4:BO201,1)</f>
        <v>0</v>
      </c>
      <c r="H24" s="63" t="e">
        <f>G24/'Caracterização Participantes'!$C$2</f>
        <v>#DIV/0!</v>
      </c>
      <c r="I24" s="60"/>
      <c r="J24" s="61" t="s">
        <v>41</v>
      </c>
      <c r="K24" s="62">
        <f>COUNTIF('DADOS CLÍNICOS'!AV4:AV201,1)</f>
        <v>0</v>
      </c>
      <c r="L24" s="63" t="e">
        <f>K24/'Caracterização Participantes'!$C$2</f>
        <v>#DIV/0!</v>
      </c>
      <c r="M24" s="60"/>
      <c r="N24" s="60"/>
      <c r="O24" s="60"/>
      <c r="P24" s="60"/>
    </row>
    <row r="25" spans="1:16">
      <c r="A25" s="60"/>
      <c r="B25" s="61" t="s">
        <v>57</v>
      </c>
      <c r="C25" s="62">
        <f>COUNTIF('DADOS CLÍNICOS'!BK4:BK201,1)</f>
        <v>0</v>
      </c>
      <c r="D25" s="63" t="e">
        <f>C25/'Caracterização Participantes'!$C$2</f>
        <v>#DIV/0!</v>
      </c>
      <c r="E25" s="60"/>
      <c r="F25" s="61" t="s">
        <v>62</v>
      </c>
      <c r="G25" s="62">
        <f>COUNTIF('DADOS CLÍNICOS'!BP4:BP201,1)</f>
        <v>0</v>
      </c>
      <c r="H25" s="63" t="e">
        <f>G25/'Caracterização Participantes'!$C$2</f>
        <v>#DIV/0!</v>
      </c>
      <c r="I25" s="60"/>
      <c r="J25" s="61" t="s">
        <v>43</v>
      </c>
      <c r="K25" s="62">
        <f>COUNTIF('DADOS CLÍNICOS'!AW4:AW201,1)</f>
        <v>0</v>
      </c>
      <c r="L25" s="63" t="e">
        <f>K25/'Caracterização Participantes'!$C$2</f>
        <v>#DIV/0!</v>
      </c>
      <c r="M25" s="60"/>
      <c r="N25" s="60"/>
      <c r="O25" s="60"/>
      <c r="P25" s="60"/>
    </row>
    <row r="26" spans="1:16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</sheetData>
  <sheetProtection password="9D6C" sheet="1" objects="1" scenarios="1" selectLockedCells="1" selectUnlockedCells="1"/>
  <mergeCells count="24">
    <mergeCell ref="O21:P21"/>
    <mergeCell ref="N8:N9"/>
    <mergeCell ref="O8:P8"/>
    <mergeCell ref="N20:N21"/>
    <mergeCell ref="O20:P20"/>
    <mergeCell ref="O9:P9"/>
    <mergeCell ref="B19:B20"/>
    <mergeCell ref="J7:J8"/>
    <mergeCell ref="F7:F8"/>
    <mergeCell ref="C8:D8"/>
    <mergeCell ref="C7:D7"/>
    <mergeCell ref="B7:B8"/>
    <mergeCell ref="G7:H7"/>
    <mergeCell ref="C20:D20"/>
    <mergeCell ref="G20:H20"/>
    <mergeCell ref="F19:F20"/>
    <mergeCell ref="K7:L7"/>
    <mergeCell ref="C19:D19"/>
    <mergeCell ref="G19:H19"/>
    <mergeCell ref="K21:L21"/>
    <mergeCell ref="G8:H8"/>
    <mergeCell ref="K8:L8"/>
    <mergeCell ref="J21:J22"/>
    <mergeCell ref="K22:L22"/>
  </mergeCells>
  <phoneticPr fontId="3" type="noConversion"/>
  <pageMargins left="0.75" right="0.75" top="1" bottom="1" header="0.5" footer="0.5"/>
  <pageSetup paperSize="9" orientation="landscape" horizontalDpi="4294967292" verticalDpi="4294967292" r:id="rId1"/>
  <headerFooter>
    <oddHeader>&amp;L&amp;"Calibri (Corpo),Negrito"&amp;18FATORES DE RISCO NO AMBIENTE DOMÉSTICO</oddHeader>
    <oddFooter>&amp;L&amp;"Calibri (Corpo),Negrito"&amp;10MOVE.TE&amp;R&amp;"Calibri (Corpo),Negrito"&amp;10FISIOTERAPIA NA PREVENÇÃO DE QUEDAS DO ADULTO MAIS VELHO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 enableFormatConditionsCalculation="0">
    <tabColor theme="8" tint="-0.249977111117893"/>
  </sheetPr>
  <dimension ref="A1:L54"/>
  <sheetViews>
    <sheetView showGridLines="0" view="pageLayout" zoomScale="125" zoomScalePageLayoutView="125" workbookViewId="0">
      <selection activeCell="D23" sqref="D23"/>
    </sheetView>
  </sheetViews>
  <sheetFormatPr defaultColWidth="10.875" defaultRowHeight="12.75"/>
  <cols>
    <col min="1" max="12" width="6.5" style="11" customWidth="1"/>
    <col min="13" max="16384" width="10.875" style="11"/>
  </cols>
  <sheetData>
    <row r="1" spans="1:12" ht="15" customHeight="1">
      <c r="A1" s="196" t="s">
        <v>194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15" customHeight="1">
      <c r="A2" s="43" t="s">
        <v>195</v>
      </c>
      <c r="B2" s="44"/>
      <c r="C2" s="44"/>
      <c r="D2" s="44"/>
      <c r="E2" s="44"/>
      <c r="G2" s="195" t="s">
        <v>218</v>
      </c>
      <c r="H2" s="195"/>
      <c r="I2" s="195"/>
      <c r="J2" s="195"/>
      <c r="K2" s="195"/>
      <c r="L2" s="195"/>
    </row>
    <row r="3" spans="1:12" ht="15" customHeight="1">
      <c r="A3" s="45" t="s">
        <v>206</v>
      </c>
      <c r="B3" s="46"/>
      <c r="C3" s="47"/>
      <c r="D3" s="39" t="s">
        <v>196</v>
      </c>
      <c r="E3" s="39" t="s">
        <v>40</v>
      </c>
      <c r="G3" s="195"/>
      <c r="H3" s="195"/>
      <c r="I3" s="195"/>
      <c r="J3" s="195"/>
      <c r="K3" s="195"/>
      <c r="L3" s="195"/>
    </row>
    <row r="4" spans="1:12" ht="15" customHeight="1">
      <c r="A4" s="191" t="s">
        <v>197</v>
      </c>
      <c r="B4" s="191"/>
      <c r="C4" s="191"/>
      <c r="D4" s="4">
        <f>COUNTIF('DADOS CLÍNICOS'!CH4:CH201,"Atinge")</f>
        <v>0</v>
      </c>
      <c r="E4" s="22">
        <f>COUNTIF('DADOS CLÍNICOS'!DC4:DC201,"Atinge")</f>
        <v>0</v>
      </c>
      <c r="G4" s="192" t="e">
        <f>(E4-D4)/D5</f>
        <v>#DIV/0!</v>
      </c>
      <c r="H4" s="192"/>
      <c r="I4" s="192"/>
      <c r="J4" s="192"/>
      <c r="K4" s="192"/>
      <c r="L4" s="192"/>
    </row>
    <row r="5" spans="1:12" ht="15" customHeight="1">
      <c r="A5" s="191" t="s">
        <v>198</v>
      </c>
      <c r="B5" s="191"/>
      <c r="C5" s="191"/>
      <c r="D5" s="22">
        <f>COUNTIF('DADOS CLÍNICOS'!CH4:CH201,"Não Atinge")</f>
        <v>0</v>
      </c>
      <c r="E5" s="22">
        <f>COUNTIF('DADOS CLÍNICOS'!DC4:DC201,"Não Atinge")</f>
        <v>0</v>
      </c>
      <c r="G5" s="192"/>
      <c r="H5" s="192"/>
      <c r="I5" s="192"/>
      <c r="J5" s="192"/>
      <c r="K5" s="192"/>
      <c r="L5" s="192"/>
    </row>
    <row r="6" spans="1:12" ht="15" customHeight="1">
      <c r="G6" s="193" t="s">
        <v>246</v>
      </c>
      <c r="H6" s="193"/>
      <c r="I6" s="193"/>
      <c r="J6" s="193"/>
      <c r="K6" s="193"/>
      <c r="L6" s="193"/>
    </row>
    <row r="7" spans="1:12" ht="15" customHeight="1">
      <c r="G7" s="193"/>
      <c r="H7" s="193"/>
      <c r="I7" s="193"/>
      <c r="J7" s="193"/>
      <c r="K7" s="193"/>
      <c r="L7" s="193"/>
    </row>
    <row r="8" spans="1:12" ht="15" customHeight="1">
      <c r="G8" s="193"/>
      <c r="H8" s="193"/>
      <c r="I8" s="193"/>
      <c r="J8" s="193"/>
      <c r="K8" s="193"/>
      <c r="L8" s="193"/>
    </row>
    <row r="9" spans="1:12" ht="15" customHeight="1"/>
    <row r="10" spans="1:12" ht="15" customHeight="1">
      <c r="A10" s="196" t="s">
        <v>212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</row>
    <row r="11" spans="1:12" ht="15" customHeight="1">
      <c r="A11" s="197" t="s">
        <v>207</v>
      </c>
      <c r="B11" s="198"/>
      <c r="C11" s="198"/>
      <c r="D11" s="198"/>
      <c r="E11" s="198"/>
      <c r="G11" s="195" t="s">
        <v>220</v>
      </c>
      <c r="H11" s="195"/>
      <c r="I11" s="195"/>
      <c r="J11" s="195"/>
      <c r="K11" s="195"/>
      <c r="L11" s="195"/>
    </row>
    <row r="12" spans="1:12" ht="15" customHeight="1">
      <c r="A12" s="194" t="s">
        <v>217</v>
      </c>
      <c r="B12" s="194"/>
      <c r="C12" s="39" t="s">
        <v>196</v>
      </c>
      <c r="D12" s="194" t="s">
        <v>209</v>
      </c>
      <c r="E12" s="194"/>
      <c r="G12" s="195"/>
      <c r="H12" s="195"/>
      <c r="I12" s="195"/>
      <c r="J12" s="195"/>
      <c r="K12" s="195"/>
      <c r="L12" s="195"/>
    </row>
    <row r="13" spans="1:12" ht="15" customHeight="1">
      <c r="A13" s="191" t="s">
        <v>237</v>
      </c>
      <c r="B13" s="191"/>
      <c r="C13" s="22">
        <f>COUNTIF('DADOS CLÍNICOS'!CR4:CR201,"7")</f>
        <v>0</v>
      </c>
      <c r="D13" s="190">
        <f>COUNTIF('DADOS CLÍNICOS'!DN4:DN201,"Atinge")</f>
        <v>0</v>
      </c>
      <c r="E13" s="190"/>
      <c r="G13" s="192">
        <f>D13/C14</f>
        <v>0</v>
      </c>
      <c r="H13" s="192"/>
      <c r="I13" s="192"/>
      <c r="J13" s="192"/>
      <c r="K13" s="192"/>
      <c r="L13" s="192"/>
    </row>
    <row r="14" spans="1:12" ht="15" customHeight="1">
      <c r="A14" s="191" t="s">
        <v>238</v>
      </c>
      <c r="B14" s="191"/>
      <c r="C14" s="22">
        <f>COUNTIF('DADOS CLÍNICOS'!CR4:CR201,"&lt;7")</f>
        <v>197</v>
      </c>
      <c r="D14" s="190"/>
      <c r="E14" s="190"/>
      <c r="G14" s="192"/>
      <c r="H14" s="192"/>
      <c r="I14" s="192"/>
      <c r="J14" s="192"/>
      <c r="K14" s="192"/>
      <c r="L14" s="192"/>
    </row>
    <row r="15" spans="1:12" ht="15" customHeight="1">
      <c r="G15" s="193" t="s">
        <v>247</v>
      </c>
      <c r="H15" s="193"/>
      <c r="I15" s="193"/>
      <c r="J15" s="193"/>
      <c r="K15" s="193"/>
      <c r="L15" s="193"/>
    </row>
    <row r="16" spans="1:12" ht="15" customHeight="1">
      <c r="G16" s="193"/>
      <c r="H16" s="193"/>
      <c r="I16" s="193"/>
      <c r="J16" s="193"/>
      <c r="K16" s="193"/>
      <c r="L16" s="193"/>
    </row>
    <row r="17" spans="1:12" ht="15" customHeight="1">
      <c r="G17" s="193"/>
      <c r="H17" s="193"/>
      <c r="I17" s="193"/>
      <c r="J17" s="193"/>
      <c r="K17" s="193"/>
      <c r="L17" s="193"/>
    </row>
    <row r="18" spans="1:12" ht="15" customHeight="1"/>
    <row r="19" spans="1:12" ht="15" customHeight="1">
      <c r="A19" s="189" t="s">
        <v>213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</row>
    <row r="20" spans="1:12" ht="15" customHeight="1">
      <c r="A20" s="199" t="s">
        <v>210</v>
      </c>
      <c r="B20" s="200"/>
      <c r="C20" s="200"/>
      <c r="D20" s="200"/>
      <c r="E20" s="200"/>
      <c r="G20" s="195" t="s">
        <v>221</v>
      </c>
      <c r="H20" s="195"/>
      <c r="I20" s="195"/>
      <c r="J20" s="195"/>
      <c r="K20" s="195"/>
      <c r="L20" s="195"/>
    </row>
    <row r="21" spans="1:12" ht="15" customHeight="1">
      <c r="A21" s="194" t="s">
        <v>206</v>
      </c>
      <c r="B21" s="194"/>
      <c r="C21" s="194"/>
      <c r="D21" s="23" t="s">
        <v>196</v>
      </c>
      <c r="E21" s="23" t="s">
        <v>40</v>
      </c>
      <c r="G21" s="195"/>
      <c r="H21" s="195"/>
      <c r="I21" s="195"/>
      <c r="J21" s="195"/>
      <c r="K21" s="195"/>
      <c r="L21" s="195"/>
    </row>
    <row r="22" spans="1:12" ht="15" customHeight="1">
      <c r="A22" s="191" t="s">
        <v>197</v>
      </c>
      <c r="B22" s="191"/>
      <c r="C22" s="191"/>
      <c r="D22" s="22">
        <f>COUNTIF('DADOS CLÍNICOS'!CT4:CT201,"Atinge")</f>
        <v>0</v>
      </c>
      <c r="E22" s="22">
        <f>COUNTIF('DADOS CLÍNICOS'!DP4:DP201,"Atinge")</f>
        <v>0</v>
      </c>
      <c r="G22" s="192">
        <f>(E22-D22)/D23</f>
        <v>0</v>
      </c>
      <c r="H22" s="192"/>
      <c r="I22" s="192"/>
      <c r="J22" s="192"/>
      <c r="K22" s="192"/>
      <c r="L22" s="192"/>
    </row>
    <row r="23" spans="1:12" ht="15" customHeight="1">
      <c r="A23" s="191" t="s">
        <v>198</v>
      </c>
      <c r="B23" s="191"/>
      <c r="C23" s="191"/>
      <c r="D23" s="22">
        <f>COUNTIF('DADOS CLÍNICOS'!CT4:CT201,"Não Atinge")</f>
        <v>197</v>
      </c>
      <c r="E23" s="22">
        <f>COUNTIF('DADOS CLÍNICOS'!DP4:DP201,"Não Atinge")</f>
        <v>197</v>
      </c>
      <c r="G23" s="192"/>
      <c r="H23" s="192"/>
      <c r="I23" s="192"/>
      <c r="J23" s="192"/>
      <c r="K23" s="192"/>
      <c r="L23" s="192"/>
    </row>
    <row r="24" spans="1:12" ht="15" customHeight="1">
      <c r="G24" s="193" t="s">
        <v>248</v>
      </c>
      <c r="H24" s="193"/>
      <c r="I24" s="193"/>
      <c r="J24" s="193"/>
      <c r="K24" s="193"/>
      <c r="L24" s="193"/>
    </row>
    <row r="25" spans="1:12" ht="15" customHeight="1">
      <c r="G25" s="193"/>
      <c r="H25" s="193"/>
      <c r="I25" s="193"/>
      <c r="J25" s="193"/>
      <c r="K25" s="193"/>
      <c r="L25" s="193"/>
    </row>
    <row r="26" spans="1:12" ht="15" customHeight="1">
      <c r="G26" s="193"/>
      <c r="H26" s="193"/>
      <c r="I26" s="193"/>
      <c r="J26" s="193"/>
      <c r="K26" s="193"/>
      <c r="L26" s="193"/>
    </row>
    <row r="27" spans="1:12" ht="15" customHeight="1"/>
    <row r="28" spans="1:12" ht="15" customHeight="1">
      <c r="A28" s="189" t="s">
        <v>214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</row>
    <row r="29" spans="1:12" ht="15" customHeight="1">
      <c r="A29" s="199" t="s">
        <v>211</v>
      </c>
      <c r="B29" s="200"/>
      <c r="C29" s="200"/>
      <c r="D29" s="200"/>
      <c r="E29" s="200"/>
      <c r="G29" s="195" t="s">
        <v>219</v>
      </c>
      <c r="H29" s="195"/>
      <c r="I29" s="195"/>
      <c r="J29" s="195"/>
      <c r="K29" s="195"/>
      <c r="L29" s="195"/>
    </row>
    <row r="30" spans="1:12" ht="15" customHeight="1">
      <c r="A30" s="194" t="s">
        <v>206</v>
      </c>
      <c r="B30" s="194"/>
      <c r="C30" s="194"/>
      <c r="D30" s="23" t="s">
        <v>196</v>
      </c>
      <c r="E30" s="23" t="s">
        <v>40</v>
      </c>
      <c r="G30" s="195"/>
      <c r="H30" s="195"/>
      <c r="I30" s="195"/>
      <c r="J30" s="195"/>
      <c r="K30" s="195"/>
      <c r="L30" s="195"/>
    </row>
    <row r="31" spans="1:12" ht="15" customHeight="1">
      <c r="A31" s="191" t="s">
        <v>197</v>
      </c>
      <c r="B31" s="191"/>
      <c r="C31" s="191"/>
      <c r="D31" s="22">
        <f>COUNTIF('DADOS CLÍNICOS'!CJ4:CJ201,"Atinge")</f>
        <v>0</v>
      </c>
      <c r="E31" s="22">
        <f>COUNTIF('DADOS CLÍNICOS'!DE4:DE201,"Atinge")</f>
        <v>0</v>
      </c>
      <c r="G31" s="192" t="e">
        <f>(E31-D31)/D32</f>
        <v>#DIV/0!</v>
      </c>
      <c r="H31" s="192"/>
      <c r="I31" s="192"/>
      <c r="J31" s="192"/>
      <c r="K31" s="192"/>
      <c r="L31" s="192"/>
    </row>
    <row r="32" spans="1:12" ht="15" customHeight="1">
      <c r="A32" s="191" t="s">
        <v>198</v>
      </c>
      <c r="B32" s="191"/>
      <c r="C32" s="191"/>
      <c r="D32" s="22">
        <f>COUNTIF('DADOS CLÍNICOS'!CJ4:CJ201,"Não Atinge")</f>
        <v>0</v>
      </c>
      <c r="E32" s="22">
        <f>COUNTIF('DADOS CLÍNICOS'!DE4:DE201,"Não Atinge")</f>
        <v>0</v>
      </c>
      <c r="G32" s="192"/>
      <c r="H32" s="192"/>
      <c r="I32" s="192"/>
      <c r="J32" s="192"/>
      <c r="K32" s="192"/>
      <c r="L32" s="192"/>
    </row>
    <row r="33" spans="1:12" ht="15" customHeight="1">
      <c r="G33" s="193" t="s">
        <v>249</v>
      </c>
      <c r="H33" s="193"/>
      <c r="I33" s="193"/>
      <c r="J33" s="193"/>
      <c r="K33" s="193"/>
      <c r="L33" s="193"/>
    </row>
    <row r="34" spans="1:12" ht="15" customHeight="1">
      <c r="G34" s="193"/>
      <c r="H34" s="193"/>
      <c r="I34" s="193"/>
      <c r="J34" s="193"/>
      <c r="K34" s="193"/>
      <c r="L34" s="193"/>
    </row>
    <row r="35" spans="1:12" ht="15" customHeight="1">
      <c r="G35" s="193"/>
      <c r="H35" s="193"/>
      <c r="I35" s="193"/>
      <c r="J35" s="193"/>
      <c r="K35" s="193"/>
      <c r="L35" s="193"/>
    </row>
    <row r="36" spans="1:12" ht="15" customHeight="1"/>
    <row r="37" spans="1:12" ht="15" customHeight="1">
      <c r="A37" s="189" t="s">
        <v>215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</row>
    <row r="38" spans="1:12" ht="15" customHeight="1">
      <c r="A38" s="199" t="s">
        <v>216</v>
      </c>
      <c r="B38" s="200"/>
      <c r="C38" s="200"/>
      <c r="D38" s="200"/>
      <c r="E38" s="200"/>
      <c r="G38" s="195" t="s">
        <v>222</v>
      </c>
      <c r="H38" s="195"/>
      <c r="I38" s="195"/>
      <c r="J38" s="195"/>
      <c r="K38" s="195"/>
      <c r="L38" s="195"/>
    </row>
    <row r="39" spans="1:12" ht="15" customHeight="1">
      <c r="A39" s="194" t="s">
        <v>206</v>
      </c>
      <c r="B39" s="194"/>
      <c r="C39" s="194"/>
      <c r="D39" s="23" t="s">
        <v>196</v>
      </c>
      <c r="E39" s="23" t="s">
        <v>40</v>
      </c>
      <c r="G39" s="195"/>
      <c r="H39" s="195"/>
      <c r="I39" s="195"/>
      <c r="J39" s="195"/>
      <c r="K39" s="195"/>
      <c r="L39" s="195"/>
    </row>
    <row r="40" spans="1:12" ht="15" customHeight="1">
      <c r="A40" s="191" t="s">
        <v>197</v>
      </c>
      <c r="B40" s="191"/>
      <c r="C40" s="191"/>
      <c r="D40" s="22">
        <f>COUNTIF('DADOS CLÍNICOS'!CV4:CV201,"Atinge")</f>
        <v>197</v>
      </c>
      <c r="E40" s="22">
        <f>COUNTIF('DADOS CLÍNICOS'!DR4:DR201,"Atinge")</f>
        <v>197</v>
      </c>
      <c r="G40" s="192" t="e">
        <f>(E40-D40)/D41</f>
        <v>#DIV/0!</v>
      </c>
      <c r="H40" s="192"/>
      <c r="I40" s="192"/>
      <c r="J40" s="192"/>
      <c r="K40" s="192"/>
      <c r="L40" s="192"/>
    </row>
    <row r="41" spans="1:12" ht="15" customHeight="1">
      <c r="A41" s="191" t="s">
        <v>198</v>
      </c>
      <c r="B41" s="191"/>
      <c r="C41" s="191"/>
      <c r="D41" s="22">
        <f>COUNTIF('DADOS CLÍNICOS'!CV4:CV201,"Não Atinge")</f>
        <v>0</v>
      </c>
      <c r="E41" s="22">
        <f>COUNTIF('DADOS CLÍNICOS'!DR4:DR201,"Não Atinge")</f>
        <v>0</v>
      </c>
      <c r="G41" s="192"/>
      <c r="H41" s="192"/>
      <c r="I41" s="192"/>
      <c r="J41" s="192"/>
      <c r="K41" s="192"/>
      <c r="L41" s="192"/>
    </row>
    <row r="42" spans="1:12" ht="15" customHeight="1">
      <c r="G42" s="193" t="s">
        <v>250</v>
      </c>
      <c r="H42" s="193"/>
      <c r="I42" s="193"/>
      <c r="J42" s="193"/>
      <c r="K42" s="193"/>
      <c r="L42" s="193"/>
    </row>
    <row r="43" spans="1:12" ht="15" customHeight="1">
      <c r="G43" s="193"/>
      <c r="H43" s="193"/>
      <c r="I43" s="193"/>
      <c r="J43" s="193"/>
      <c r="K43" s="193"/>
      <c r="L43" s="193"/>
    </row>
    <row r="44" spans="1:12" ht="15.95" customHeight="1">
      <c r="G44" s="193"/>
      <c r="H44" s="193"/>
      <c r="I44" s="193"/>
      <c r="J44" s="193"/>
      <c r="K44" s="193"/>
      <c r="L44" s="193"/>
    </row>
    <row r="45" spans="1:12" ht="15.95" customHeight="1"/>
    <row r="46" spans="1:12" ht="15.95" customHeight="1"/>
    <row r="47" spans="1:12" ht="15.95" customHeight="1"/>
    <row r="48" spans="1:12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</sheetData>
  <mergeCells count="40">
    <mergeCell ref="G42:L44"/>
    <mergeCell ref="G2:L3"/>
    <mergeCell ref="G4:L5"/>
    <mergeCell ref="G6:L8"/>
    <mergeCell ref="G11:L12"/>
    <mergeCell ref="A37:L37"/>
    <mergeCell ref="A38:E38"/>
    <mergeCell ref="A39:C39"/>
    <mergeCell ref="A40:C40"/>
    <mergeCell ref="A41:C41"/>
    <mergeCell ref="A29:E29"/>
    <mergeCell ref="A30:C30"/>
    <mergeCell ref="A31:C31"/>
    <mergeCell ref="A32:C32"/>
    <mergeCell ref="A20:E20"/>
    <mergeCell ref="D12:E12"/>
    <mergeCell ref="A12:B12"/>
    <mergeCell ref="G38:L39"/>
    <mergeCell ref="G40:L41"/>
    <mergeCell ref="A14:B14"/>
    <mergeCell ref="A1:L1"/>
    <mergeCell ref="A5:C5"/>
    <mergeCell ref="A4:C4"/>
    <mergeCell ref="A10:L10"/>
    <mergeCell ref="G29:L30"/>
    <mergeCell ref="G31:L32"/>
    <mergeCell ref="G33:L35"/>
    <mergeCell ref="A28:L28"/>
    <mergeCell ref="A11:E11"/>
    <mergeCell ref="G13:L14"/>
    <mergeCell ref="G15:L17"/>
    <mergeCell ref="G20:L21"/>
    <mergeCell ref="A19:L19"/>
    <mergeCell ref="D13:E14"/>
    <mergeCell ref="A13:B13"/>
    <mergeCell ref="G22:L23"/>
    <mergeCell ref="G24:L26"/>
    <mergeCell ref="A21:C21"/>
    <mergeCell ref="A22:C22"/>
    <mergeCell ref="A23:C23"/>
  </mergeCells>
  <phoneticPr fontId="3" type="noConversion"/>
  <pageMargins left="0.75" right="0.75" top="1" bottom="1" header="0.5" footer="0.5"/>
  <pageSetup paperSize="9" orientation="portrait" horizontalDpi="4294967292" verticalDpi="4294967292" r:id="rId1"/>
  <headerFooter>
    <oddHeader>&amp;L&amp;"Calibri (Corpo),Negrito"&amp;18&amp;K08-049RESULTADOS TESTES FUNCIONAIS</oddHeader>
    <oddFooter>&amp;L&amp;"Calibri (Corpo),Negrito"&amp;10&amp;K08-049MOVE.TE 2017&amp;R&amp;"Calibri (Corpo),Negrito"&amp;10&amp;K08-046FISIOTERAPIA NA PREVENÇÃO DE QUEDAS DO ADULTO MAIS VELHO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 enableFormatConditionsCalculation="0">
    <tabColor theme="9" tint="-0.249977111117893"/>
  </sheetPr>
  <dimension ref="A3:M23"/>
  <sheetViews>
    <sheetView showGridLines="0" view="pageLayout" zoomScale="125" zoomScalePageLayoutView="125" workbookViewId="0">
      <selection activeCell="Q27" sqref="Q27"/>
    </sheetView>
  </sheetViews>
  <sheetFormatPr defaultColWidth="10.875" defaultRowHeight="12.75"/>
  <cols>
    <col min="1" max="15" width="6" style="11" customWidth="1"/>
    <col min="16" max="16384" width="10.875" style="11"/>
  </cols>
  <sheetData>
    <row r="3" spans="1:13" ht="15" customHeight="1">
      <c r="A3" s="189" t="s">
        <v>251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6" spans="1:13">
      <c r="C6" s="201" t="s">
        <v>239</v>
      </c>
      <c r="D6" s="202"/>
      <c r="E6" s="202"/>
      <c r="F6" s="203"/>
      <c r="H6" s="201" t="s">
        <v>240</v>
      </c>
      <c r="I6" s="202"/>
      <c r="J6" s="202"/>
      <c r="K6" s="203"/>
    </row>
    <row r="7" spans="1:13">
      <c r="C7" s="204"/>
      <c r="D7" s="205"/>
      <c r="E7" s="205"/>
      <c r="F7" s="206"/>
      <c r="H7" s="204"/>
      <c r="I7" s="205"/>
      <c r="J7" s="205"/>
      <c r="K7" s="206"/>
    </row>
    <row r="8" spans="1:13" ht="14.1" customHeight="1">
      <c r="C8" s="207" t="e">
        <f>SUM('DADOS CLÍNICOS'!DV4:DV63)/'Caracterização Participantes'!C2</f>
        <v>#DIV/0!</v>
      </c>
      <c r="D8" s="208"/>
      <c r="E8" s="208"/>
      <c r="F8" s="209"/>
      <c r="H8" s="207" t="e">
        <f>COUNTIF('DADOS CLÍNICOS'!DU4:DU201,"Sim")/'Caracterização Participantes'!C2</f>
        <v>#DIV/0!</v>
      </c>
      <c r="I8" s="208"/>
      <c r="J8" s="208"/>
      <c r="K8" s="209"/>
    </row>
    <row r="9" spans="1:13" ht="14.1" customHeight="1">
      <c r="C9" s="210"/>
      <c r="D9" s="211"/>
      <c r="E9" s="211"/>
      <c r="F9" s="212"/>
      <c r="H9" s="210"/>
      <c r="I9" s="211"/>
      <c r="J9" s="211"/>
      <c r="K9" s="212"/>
    </row>
    <row r="10" spans="1:13" ht="14.1" customHeight="1">
      <c r="C10" s="213" t="s">
        <v>241</v>
      </c>
      <c r="D10" s="213"/>
      <c r="E10" s="213"/>
      <c r="F10" s="213"/>
      <c r="H10" s="213" t="s">
        <v>242</v>
      </c>
      <c r="I10" s="213"/>
      <c r="J10" s="213"/>
      <c r="K10" s="213"/>
    </row>
    <row r="11" spans="1:13">
      <c r="C11" s="214"/>
      <c r="D11" s="214"/>
      <c r="E11" s="214"/>
      <c r="F11" s="214"/>
      <c r="H11" s="215"/>
      <c r="I11" s="215"/>
      <c r="J11" s="215"/>
      <c r="K11" s="215"/>
    </row>
    <row r="12" spans="1:13">
      <c r="C12" s="214"/>
      <c r="D12" s="214"/>
      <c r="E12" s="214"/>
      <c r="F12" s="214"/>
      <c r="H12" s="215"/>
      <c r="I12" s="215"/>
      <c r="J12" s="215"/>
      <c r="K12" s="215"/>
    </row>
    <row r="13" spans="1:13">
      <c r="C13" s="41"/>
      <c r="D13" s="41"/>
      <c r="E13" s="41"/>
      <c r="F13" s="41"/>
    </row>
    <row r="14" spans="1:13">
      <c r="C14" s="41"/>
      <c r="D14" s="41"/>
      <c r="E14" s="41"/>
      <c r="F14" s="41"/>
    </row>
    <row r="15" spans="1:13">
      <c r="C15" s="41"/>
      <c r="D15" s="41"/>
      <c r="E15" s="41"/>
      <c r="F15" s="41"/>
    </row>
    <row r="16" spans="1:13">
      <c r="C16" s="41"/>
      <c r="D16" s="41"/>
      <c r="E16" s="41"/>
      <c r="F16" s="41"/>
    </row>
    <row r="17" spans="1:13">
      <c r="C17" s="41"/>
      <c r="D17" s="41"/>
      <c r="E17" s="41"/>
      <c r="F17" s="41"/>
    </row>
    <row r="18" spans="1:13" ht="15" customHeight="1">
      <c r="A18" s="189" t="s">
        <v>252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>
      <c r="C19" s="41"/>
      <c r="D19" s="41"/>
      <c r="E19" s="41"/>
      <c r="F19" s="41"/>
    </row>
    <row r="21" spans="1:13" ht="14.1" customHeight="1">
      <c r="C21" s="216" t="s">
        <v>244</v>
      </c>
      <c r="D21" s="216"/>
      <c r="E21" s="216"/>
      <c r="F21" s="216"/>
      <c r="H21" s="220" t="s">
        <v>245</v>
      </c>
      <c r="I21" s="220"/>
      <c r="J21" s="220"/>
      <c r="K21" s="219" t="e">
        <f>AVERAGE('DADOS CLÍNICOS'!DV4:DV201)</f>
        <v>#DIV/0!</v>
      </c>
      <c r="L21" s="42"/>
    </row>
    <row r="22" spans="1:13" ht="14.1" customHeight="1">
      <c r="C22" s="218" t="s">
        <v>95</v>
      </c>
      <c r="D22" s="218"/>
      <c r="E22" s="217">
        <f>COUNTIF('DADOS CLÍNICOS'!DU4:DU201,"Não")</f>
        <v>0</v>
      </c>
      <c r="F22" s="217"/>
      <c r="H22" s="220"/>
      <c r="I22" s="220"/>
      <c r="J22" s="220"/>
      <c r="K22" s="219"/>
      <c r="L22" s="42"/>
    </row>
    <row r="23" spans="1:13">
      <c r="C23" s="218" t="s">
        <v>82</v>
      </c>
      <c r="D23" s="218"/>
      <c r="E23" s="217">
        <f>COUNTIF('DADOS CLÍNICOS'!DU4:DU201,"Sim")</f>
        <v>0</v>
      </c>
      <c r="F23" s="217"/>
      <c r="H23" s="220"/>
      <c r="I23" s="220"/>
      <c r="J23" s="220"/>
      <c r="K23" s="219"/>
    </row>
  </sheetData>
  <mergeCells count="15">
    <mergeCell ref="C10:F12"/>
    <mergeCell ref="H10:K12"/>
    <mergeCell ref="C21:F21"/>
    <mergeCell ref="E22:F22"/>
    <mergeCell ref="C22:D22"/>
    <mergeCell ref="K21:K23"/>
    <mergeCell ref="H21:J23"/>
    <mergeCell ref="A18:M18"/>
    <mergeCell ref="E23:F23"/>
    <mergeCell ref="C23:D23"/>
    <mergeCell ref="C6:F7"/>
    <mergeCell ref="H6:K7"/>
    <mergeCell ref="C8:F9"/>
    <mergeCell ref="H8:K9"/>
    <mergeCell ref="A3:M3"/>
  </mergeCells>
  <phoneticPr fontId="3" type="noConversion"/>
  <pageMargins left="0.7" right="0.7" top="0.75" bottom="0.75" header="0.3" footer="0.3"/>
  <pageSetup paperSize="9" orientation="portrait" horizontalDpi="4294967292" verticalDpi="4294967292" r:id="rId1"/>
  <headerFooter>
    <oddHeader>&amp;L&amp;"Calibri (Corpo),Negrito"&amp;18&amp;K08-046HISTORIAL DE QUEDAS PÓS PROGRAMA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7" enableFormatConditionsCalculation="0">
    <tabColor theme="1" tint="0.14999847407452621"/>
  </sheetPr>
  <dimension ref="A1:H53"/>
  <sheetViews>
    <sheetView view="pageLayout" zoomScaleNormal="100" workbookViewId="0">
      <selection activeCell="H8" sqref="H8"/>
    </sheetView>
  </sheetViews>
  <sheetFormatPr defaultColWidth="11" defaultRowHeight="15.75"/>
  <cols>
    <col min="1" max="1" width="44" style="75" customWidth="1"/>
    <col min="2" max="5" width="5.625" style="75" customWidth="1"/>
    <col min="6" max="6" width="3.5" style="75" customWidth="1"/>
    <col min="7" max="7" width="3.625" style="75" customWidth="1"/>
    <col min="8" max="8" width="49.375" style="75" customWidth="1"/>
    <col min="9" max="16384" width="11" style="75"/>
  </cols>
  <sheetData>
    <row r="1" spans="1:8" ht="54" customHeight="1">
      <c r="A1" s="223"/>
      <c r="B1" s="223"/>
      <c r="C1" s="223"/>
      <c r="D1" s="223"/>
      <c r="E1" s="223"/>
      <c r="F1" s="223"/>
      <c r="G1" s="223"/>
      <c r="H1" s="223"/>
    </row>
    <row r="2" spans="1:8" ht="36.75" customHeight="1"/>
    <row r="3" spans="1:8" s="77" customFormat="1" ht="26.25" customHeight="1">
      <c r="A3" s="76" t="s">
        <v>294</v>
      </c>
      <c r="B3" s="76"/>
      <c r="C3" s="76"/>
      <c r="D3" s="76"/>
      <c r="E3" s="76"/>
      <c r="F3" s="76"/>
      <c r="G3" s="76"/>
      <c r="H3" s="76"/>
    </row>
    <row r="4" spans="1:8" s="80" customFormat="1" ht="19.5" customHeight="1">
      <c r="A4" s="78" t="s">
        <v>286</v>
      </c>
      <c r="B4" s="90">
        <v>4</v>
      </c>
      <c r="C4" s="224" t="s">
        <v>287</v>
      </c>
      <c r="D4" s="224"/>
      <c r="E4" s="224"/>
      <c r="F4" s="79"/>
      <c r="G4" s="79"/>
    </row>
    <row r="5" spans="1:8" s="80" customFormat="1" ht="19.5" customHeight="1">
      <c r="A5" s="78" t="s">
        <v>288</v>
      </c>
      <c r="B5" s="90">
        <v>24</v>
      </c>
      <c r="C5" s="224" t="s">
        <v>289</v>
      </c>
      <c r="D5" s="224"/>
      <c r="E5" s="224"/>
      <c r="F5" s="79"/>
      <c r="G5" s="79"/>
    </row>
    <row r="6" spans="1:8" s="80" customFormat="1" ht="19.5" customHeight="1">
      <c r="A6" s="78" t="s">
        <v>291</v>
      </c>
      <c r="B6" s="90">
        <v>3</v>
      </c>
      <c r="C6" s="224" t="s">
        <v>290</v>
      </c>
      <c r="D6" s="224"/>
      <c r="E6" s="224"/>
      <c r="F6" s="79"/>
      <c r="G6" s="79"/>
    </row>
    <row r="7" spans="1:8" s="80" customFormat="1" ht="19.5" customHeight="1">
      <c r="A7" s="78" t="s">
        <v>292</v>
      </c>
      <c r="B7" s="90">
        <v>45</v>
      </c>
      <c r="C7" s="224" t="s">
        <v>293</v>
      </c>
      <c r="D7" s="224"/>
      <c r="E7" s="224"/>
      <c r="F7" s="79"/>
      <c r="G7" s="79"/>
    </row>
    <row r="8" spans="1:8" ht="29.25" customHeight="1"/>
    <row r="9" spans="1:8" s="77" customFormat="1" ht="26.25" customHeight="1">
      <c r="A9" s="76" t="s">
        <v>303</v>
      </c>
      <c r="B9" s="76"/>
      <c r="C9" s="76"/>
      <c r="D9" s="76"/>
      <c r="E9" s="76"/>
      <c r="F9" s="76"/>
      <c r="G9" s="76"/>
      <c r="H9" s="76"/>
    </row>
    <row r="10" spans="1:8" s="80" customFormat="1" ht="21.75" customHeight="1">
      <c r="A10" s="81" t="s">
        <v>330</v>
      </c>
      <c r="B10" s="225"/>
      <c r="C10" s="225"/>
      <c r="D10" s="225"/>
      <c r="E10" s="225"/>
      <c r="F10" s="82"/>
      <c r="G10" s="82"/>
      <c r="H10" s="83"/>
    </row>
    <row r="11" spans="1:8" s="80" customFormat="1" ht="21.75" customHeight="1">
      <c r="A11" s="84" t="s">
        <v>304</v>
      </c>
      <c r="B11" s="225"/>
      <c r="C11" s="225"/>
      <c r="D11" s="225"/>
      <c r="E11" s="225"/>
      <c r="F11" s="82"/>
      <c r="G11" s="82"/>
      <c r="H11" s="83"/>
    </row>
    <row r="12" spans="1:8" s="80" customFormat="1" ht="21.75" customHeight="1">
      <c r="A12" s="81" t="s">
        <v>331</v>
      </c>
      <c r="B12" s="225"/>
      <c r="C12" s="225"/>
      <c r="D12" s="225"/>
      <c r="E12" s="225"/>
      <c r="F12" s="82"/>
      <c r="G12" s="82"/>
    </row>
    <row r="13" spans="1:8" s="80" customFormat="1" ht="21.75" customHeight="1">
      <c r="A13" s="81" t="s">
        <v>332</v>
      </c>
      <c r="B13" s="225"/>
      <c r="C13" s="225"/>
      <c r="D13" s="225"/>
      <c r="E13" s="225"/>
      <c r="F13" s="82"/>
      <c r="G13" s="82"/>
    </row>
    <row r="14" spans="1:8" s="80" customFormat="1" ht="21.75" customHeight="1">
      <c r="A14" s="81" t="s">
        <v>295</v>
      </c>
      <c r="B14" s="225"/>
      <c r="C14" s="225"/>
      <c r="D14" s="225"/>
      <c r="E14" s="225"/>
      <c r="F14" s="82"/>
      <c r="G14" s="82"/>
    </row>
    <row r="16" spans="1:8" s="77" customFormat="1" ht="26.25" customHeight="1">
      <c r="A16" s="76" t="s">
        <v>296</v>
      </c>
      <c r="B16" s="76"/>
      <c r="C16" s="76"/>
      <c r="D16" s="76"/>
      <c r="E16" s="76"/>
      <c r="F16" s="76"/>
      <c r="G16" s="76"/>
      <c r="H16" s="76"/>
    </row>
    <row r="17" spans="1:8" s="87" customFormat="1" ht="23.25" customHeight="1">
      <c r="A17" s="85" t="s">
        <v>298</v>
      </c>
      <c r="B17" s="222"/>
      <c r="C17" s="222"/>
      <c r="D17" s="222"/>
      <c r="E17" s="222"/>
      <c r="F17" s="86"/>
      <c r="G17" s="221" t="s">
        <v>297</v>
      </c>
      <c r="H17" s="221"/>
    </row>
    <row r="18" spans="1:8" s="87" customFormat="1">
      <c r="H18" s="88" t="s">
        <v>305</v>
      </c>
    </row>
    <row r="19" spans="1:8" s="87" customFormat="1">
      <c r="H19" s="89" t="s">
        <v>333</v>
      </c>
    </row>
    <row r="20" spans="1:8" s="87" customFormat="1">
      <c r="H20" s="88" t="s">
        <v>306</v>
      </c>
    </row>
    <row r="21" spans="1:8" s="87" customFormat="1">
      <c r="H21" s="88" t="s">
        <v>307</v>
      </c>
    </row>
    <row r="22" spans="1:8" s="87" customFormat="1">
      <c r="H22" s="88"/>
    </row>
    <row r="23" spans="1:8" s="87" customFormat="1" ht="23.25" customHeight="1">
      <c r="A23" s="85" t="s">
        <v>299</v>
      </c>
      <c r="B23" s="222"/>
      <c r="C23" s="222"/>
      <c r="D23" s="222"/>
      <c r="E23" s="222"/>
      <c r="F23" s="86"/>
      <c r="G23" s="221" t="s">
        <v>297</v>
      </c>
      <c r="H23" s="221"/>
    </row>
    <row r="24" spans="1:8" s="87" customFormat="1">
      <c r="H24" s="88" t="s">
        <v>308</v>
      </c>
    </row>
    <row r="25" spans="1:8" s="87" customFormat="1">
      <c r="H25" s="88" t="s">
        <v>309</v>
      </c>
    </row>
    <row r="26" spans="1:8" s="87" customFormat="1">
      <c r="H26" s="88" t="s">
        <v>334</v>
      </c>
    </row>
    <row r="27" spans="1:8" s="87" customFormat="1">
      <c r="H27" s="88" t="s">
        <v>310</v>
      </c>
    </row>
    <row r="28" spans="1:8" s="87" customFormat="1">
      <c r="H28" s="88"/>
    </row>
    <row r="29" spans="1:8" s="87" customFormat="1" ht="23.25" customHeight="1">
      <c r="A29" s="85" t="s">
        <v>300</v>
      </c>
      <c r="B29" s="222"/>
      <c r="C29" s="222"/>
      <c r="D29" s="222"/>
      <c r="E29" s="222"/>
      <c r="F29" s="86"/>
      <c r="G29" s="221" t="s">
        <v>297</v>
      </c>
      <c r="H29" s="221"/>
    </row>
    <row r="30" spans="1:8" s="87" customFormat="1">
      <c r="H30" s="88" t="s">
        <v>311</v>
      </c>
    </row>
    <row r="31" spans="1:8" s="87" customFormat="1">
      <c r="H31" s="88" t="s">
        <v>312</v>
      </c>
    </row>
    <row r="32" spans="1:8" s="87" customFormat="1">
      <c r="H32" s="88" t="s">
        <v>313</v>
      </c>
    </row>
    <row r="33" spans="1:8" s="87" customFormat="1">
      <c r="H33" s="88"/>
    </row>
    <row r="34" spans="1:8" s="87" customFormat="1" ht="23.25" customHeight="1">
      <c r="A34" s="85" t="s">
        <v>301</v>
      </c>
      <c r="B34" s="222"/>
      <c r="C34" s="222"/>
      <c r="D34" s="222"/>
      <c r="E34" s="222"/>
      <c r="F34" s="86"/>
      <c r="G34" s="221" t="s">
        <v>297</v>
      </c>
      <c r="H34" s="221"/>
    </row>
    <row r="35" spans="1:8" s="87" customFormat="1">
      <c r="H35" s="88" t="s">
        <v>314</v>
      </c>
    </row>
    <row r="36" spans="1:8" s="87" customFormat="1">
      <c r="H36" s="88" t="s">
        <v>315</v>
      </c>
    </row>
    <row r="37" spans="1:8" s="87" customFormat="1">
      <c r="H37" s="88" t="s">
        <v>316</v>
      </c>
    </row>
    <row r="38" spans="1:8" s="87" customFormat="1">
      <c r="H38" s="88" t="s">
        <v>317</v>
      </c>
    </row>
    <row r="39" spans="1:8" s="87" customFormat="1">
      <c r="H39" s="88" t="s">
        <v>318</v>
      </c>
    </row>
    <row r="40" spans="1:8" s="87" customFormat="1">
      <c r="H40" s="88"/>
    </row>
    <row r="41" spans="1:8" s="87" customFormat="1" ht="23.25" customHeight="1">
      <c r="A41" s="85" t="s">
        <v>302</v>
      </c>
      <c r="B41" s="222"/>
      <c r="C41" s="222"/>
      <c r="D41" s="222"/>
      <c r="E41" s="222"/>
      <c r="F41" s="86"/>
      <c r="G41" s="221" t="s">
        <v>297</v>
      </c>
      <c r="H41" s="221"/>
    </row>
    <row r="42" spans="1:8" s="87" customFormat="1">
      <c r="H42" s="88" t="s">
        <v>319</v>
      </c>
    </row>
    <row r="43" spans="1:8" s="87" customFormat="1">
      <c r="H43" s="88" t="s">
        <v>320</v>
      </c>
    </row>
    <row r="44" spans="1:8" s="87" customFormat="1">
      <c r="H44" s="88" t="s">
        <v>321</v>
      </c>
    </row>
    <row r="45" spans="1:8" s="87" customFormat="1">
      <c r="H45" s="88" t="s">
        <v>322</v>
      </c>
    </row>
    <row r="46" spans="1:8" s="87" customFormat="1">
      <c r="H46" s="88" t="s">
        <v>323</v>
      </c>
    </row>
    <row r="47" spans="1:8" s="87" customFormat="1">
      <c r="H47" s="88" t="s">
        <v>324</v>
      </c>
    </row>
    <row r="48" spans="1:8" s="87" customFormat="1">
      <c r="H48" s="88" t="s">
        <v>325</v>
      </c>
    </row>
    <row r="49" spans="8:8" s="87" customFormat="1">
      <c r="H49" s="88" t="s">
        <v>326</v>
      </c>
    </row>
    <row r="50" spans="8:8" s="87" customFormat="1">
      <c r="H50" s="88" t="s">
        <v>327</v>
      </c>
    </row>
    <row r="51" spans="8:8" s="87" customFormat="1">
      <c r="H51" s="88" t="s">
        <v>328</v>
      </c>
    </row>
    <row r="52" spans="8:8" s="87" customFormat="1">
      <c r="H52" s="88" t="s">
        <v>329</v>
      </c>
    </row>
    <row r="53" spans="8:8" s="87" customFormat="1">
      <c r="H53" s="88" t="s">
        <v>335</v>
      </c>
    </row>
  </sheetData>
  <sheetProtection password="9C6F" sheet="1" objects="1" scenarios="1"/>
  <mergeCells count="30">
    <mergeCell ref="D10:E10"/>
    <mergeCell ref="B12:C12"/>
    <mergeCell ref="D12:E12"/>
    <mergeCell ref="B13:C13"/>
    <mergeCell ref="D13:E13"/>
    <mergeCell ref="A1:H1"/>
    <mergeCell ref="B17:C17"/>
    <mergeCell ref="D17:E17"/>
    <mergeCell ref="D23:E23"/>
    <mergeCell ref="B23:C23"/>
    <mergeCell ref="G17:H17"/>
    <mergeCell ref="G23:H23"/>
    <mergeCell ref="C4:E4"/>
    <mergeCell ref="C5:E5"/>
    <mergeCell ref="C6:E6"/>
    <mergeCell ref="C7:E7"/>
    <mergeCell ref="B11:C11"/>
    <mergeCell ref="D11:E11"/>
    <mergeCell ref="B14:C14"/>
    <mergeCell ref="D14:E14"/>
    <mergeCell ref="B10:C10"/>
    <mergeCell ref="G29:H29"/>
    <mergeCell ref="G34:H34"/>
    <mergeCell ref="G41:H41"/>
    <mergeCell ref="B29:C29"/>
    <mergeCell ref="D29:E29"/>
    <mergeCell ref="B34:C34"/>
    <mergeCell ref="D34:E34"/>
    <mergeCell ref="B41:C41"/>
    <mergeCell ref="D41:E41"/>
  </mergeCells>
  <phoneticPr fontId="3" type="noConversion"/>
  <dataValidations count="4">
    <dataValidation type="whole" allowBlank="1" showInputMessage="1" showErrorMessage="1" sqref="B4">
      <formula1>1</formula1>
      <formula2>54</formula2>
    </dataValidation>
    <dataValidation type="whole" allowBlank="1" showInputMessage="1" showErrorMessage="1" sqref="B5">
      <formula1>1</formula1>
      <formula2>200</formula2>
    </dataValidation>
    <dataValidation type="whole" allowBlank="1" showInputMessage="1" showErrorMessage="1" sqref="B6">
      <formula1>1</formula1>
      <formula2>7</formula2>
    </dataValidation>
    <dataValidation type="whole" allowBlank="1" showInputMessage="1" showErrorMessage="1" sqref="B7">
      <formula1>1</formula1>
      <formula2>240</formula2>
    </dataValidation>
  </dataValidations>
  <pageMargins left="0.75" right="0.75" top="1" bottom="1" header="0.5" footer="0.5"/>
  <pageSetup paperSize="9" scale="64" orientation="portrait" horizontalDpi="300" verticalDpi="300" r:id="rId1"/>
  <colBreaks count="1" manualBreakCount="1">
    <brk id="8" max="1048575" man="1"/>
  </colBreaks>
  <drawing r:id="rId2"/>
  <legacyDrawing r:id="rId3"/>
  <controls>
    <mc:AlternateContent xmlns:mc="http://schemas.openxmlformats.org/markup-compatibility/2006">
      <mc:Choice Requires="x14">
        <control shapeId="15435" r:id="rId4" name="OptionButton3">
          <controlPr defaultSize="0" autoLine="0" r:id="rId5">
            <anchor moveWithCells="1">
              <from>
                <xdr:col>1</xdr:col>
                <xdr:colOff>47625</xdr:colOff>
                <xdr:row>9</xdr:row>
                <xdr:rowOff>28575</xdr:rowOff>
              </from>
              <to>
                <xdr:col>2</xdr:col>
                <xdr:colOff>314325</xdr:colOff>
                <xdr:row>9</xdr:row>
                <xdr:rowOff>266700</xdr:rowOff>
              </to>
            </anchor>
          </controlPr>
        </control>
      </mc:Choice>
      <mc:Fallback>
        <control shapeId="15435" r:id="rId4" name="OptionButton3"/>
      </mc:Fallback>
    </mc:AlternateContent>
    <mc:AlternateContent xmlns:mc="http://schemas.openxmlformats.org/markup-compatibility/2006">
      <mc:Choice Requires="x14">
        <control shapeId="15434" r:id="rId6" name="CheckBox28">
          <controlPr defaultSize="0" autoLine="0" r:id="rId7">
            <anchor moveWithCells="1">
              <from>
                <xdr:col>6</xdr:col>
                <xdr:colOff>66675</xdr:colOff>
                <xdr:row>52</xdr:row>
                <xdr:rowOff>28575</xdr:rowOff>
              </from>
              <to>
                <xdr:col>6</xdr:col>
                <xdr:colOff>266700</xdr:colOff>
                <xdr:row>52</xdr:row>
                <xdr:rowOff>190500</xdr:rowOff>
              </to>
            </anchor>
          </controlPr>
        </control>
      </mc:Choice>
      <mc:Fallback>
        <control shapeId="15434" r:id="rId6" name="CheckBox28"/>
      </mc:Fallback>
    </mc:AlternateContent>
    <mc:AlternateContent xmlns:mc="http://schemas.openxmlformats.org/markup-compatibility/2006">
      <mc:Choice Requires="x14">
        <control shapeId="15433" r:id="rId8" name="CheckBox27">
          <controlPr defaultSize="0" autoLine="0" r:id="rId9">
            <anchor moveWithCells="1">
              <from>
                <xdr:col>6</xdr:col>
                <xdr:colOff>66675</xdr:colOff>
                <xdr:row>51</xdr:row>
                <xdr:rowOff>28575</xdr:rowOff>
              </from>
              <to>
                <xdr:col>6</xdr:col>
                <xdr:colOff>266700</xdr:colOff>
                <xdr:row>51</xdr:row>
                <xdr:rowOff>190500</xdr:rowOff>
              </to>
            </anchor>
          </controlPr>
        </control>
      </mc:Choice>
      <mc:Fallback>
        <control shapeId="15433" r:id="rId8" name="CheckBox27"/>
      </mc:Fallback>
    </mc:AlternateContent>
    <mc:AlternateContent xmlns:mc="http://schemas.openxmlformats.org/markup-compatibility/2006">
      <mc:Choice Requires="x14">
        <control shapeId="15432" r:id="rId10" name="CheckBox26">
          <controlPr defaultSize="0" autoLine="0" r:id="rId11">
            <anchor moveWithCells="1">
              <from>
                <xdr:col>6</xdr:col>
                <xdr:colOff>66675</xdr:colOff>
                <xdr:row>50</xdr:row>
                <xdr:rowOff>28575</xdr:rowOff>
              </from>
              <to>
                <xdr:col>6</xdr:col>
                <xdr:colOff>266700</xdr:colOff>
                <xdr:row>50</xdr:row>
                <xdr:rowOff>190500</xdr:rowOff>
              </to>
            </anchor>
          </controlPr>
        </control>
      </mc:Choice>
      <mc:Fallback>
        <control shapeId="15432" r:id="rId10" name="CheckBox26"/>
      </mc:Fallback>
    </mc:AlternateContent>
    <mc:AlternateContent xmlns:mc="http://schemas.openxmlformats.org/markup-compatibility/2006">
      <mc:Choice Requires="x14">
        <control shapeId="15431" r:id="rId12" name="CheckBox25">
          <controlPr defaultSize="0" autoLine="0" r:id="rId13">
            <anchor moveWithCells="1">
              <from>
                <xdr:col>6</xdr:col>
                <xdr:colOff>66675</xdr:colOff>
                <xdr:row>49</xdr:row>
                <xdr:rowOff>28575</xdr:rowOff>
              </from>
              <to>
                <xdr:col>6</xdr:col>
                <xdr:colOff>266700</xdr:colOff>
                <xdr:row>49</xdr:row>
                <xdr:rowOff>190500</xdr:rowOff>
              </to>
            </anchor>
          </controlPr>
        </control>
      </mc:Choice>
      <mc:Fallback>
        <control shapeId="15431" r:id="rId12" name="CheckBox25"/>
      </mc:Fallback>
    </mc:AlternateContent>
    <mc:AlternateContent xmlns:mc="http://schemas.openxmlformats.org/markup-compatibility/2006">
      <mc:Choice Requires="x14">
        <control shapeId="15430" r:id="rId14" name="CheckBox24">
          <controlPr defaultSize="0" autoLine="0" r:id="rId15">
            <anchor moveWithCells="1">
              <from>
                <xdr:col>6</xdr:col>
                <xdr:colOff>66675</xdr:colOff>
                <xdr:row>48</xdr:row>
                <xdr:rowOff>28575</xdr:rowOff>
              </from>
              <to>
                <xdr:col>6</xdr:col>
                <xdr:colOff>266700</xdr:colOff>
                <xdr:row>48</xdr:row>
                <xdr:rowOff>190500</xdr:rowOff>
              </to>
            </anchor>
          </controlPr>
        </control>
      </mc:Choice>
      <mc:Fallback>
        <control shapeId="15430" r:id="rId14" name="CheckBox24"/>
      </mc:Fallback>
    </mc:AlternateContent>
    <mc:AlternateContent xmlns:mc="http://schemas.openxmlformats.org/markup-compatibility/2006">
      <mc:Choice Requires="x14">
        <control shapeId="15429" r:id="rId16" name="CheckBox23">
          <controlPr defaultSize="0" autoLine="0" r:id="rId17">
            <anchor moveWithCells="1">
              <from>
                <xdr:col>6</xdr:col>
                <xdr:colOff>66675</xdr:colOff>
                <xdr:row>47</xdr:row>
                <xdr:rowOff>28575</xdr:rowOff>
              </from>
              <to>
                <xdr:col>6</xdr:col>
                <xdr:colOff>266700</xdr:colOff>
                <xdr:row>47</xdr:row>
                <xdr:rowOff>190500</xdr:rowOff>
              </to>
            </anchor>
          </controlPr>
        </control>
      </mc:Choice>
      <mc:Fallback>
        <control shapeId="15429" r:id="rId16" name="CheckBox23"/>
      </mc:Fallback>
    </mc:AlternateContent>
    <mc:AlternateContent xmlns:mc="http://schemas.openxmlformats.org/markup-compatibility/2006">
      <mc:Choice Requires="x14">
        <control shapeId="15428" r:id="rId18" name="CheckBox22">
          <controlPr defaultSize="0" autoLine="0" r:id="rId19">
            <anchor moveWithCells="1">
              <from>
                <xdr:col>6</xdr:col>
                <xdr:colOff>66675</xdr:colOff>
                <xdr:row>46</xdr:row>
                <xdr:rowOff>28575</xdr:rowOff>
              </from>
              <to>
                <xdr:col>6</xdr:col>
                <xdr:colOff>266700</xdr:colOff>
                <xdr:row>46</xdr:row>
                <xdr:rowOff>190500</xdr:rowOff>
              </to>
            </anchor>
          </controlPr>
        </control>
      </mc:Choice>
      <mc:Fallback>
        <control shapeId="15428" r:id="rId18" name="CheckBox22"/>
      </mc:Fallback>
    </mc:AlternateContent>
    <mc:AlternateContent xmlns:mc="http://schemas.openxmlformats.org/markup-compatibility/2006">
      <mc:Choice Requires="x14">
        <control shapeId="15427" r:id="rId20" name="CheckBox21">
          <controlPr defaultSize="0" autoLine="0" r:id="rId21">
            <anchor moveWithCells="1">
              <from>
                <xdr:col>6</xdr:col>
                <xdr:colOff>66675</xdr:colOff>
                <xdr:row>45</xdr:row>
                <xdr:rowOff>28575</xdr:rowOff>
              </from>
              <to>
                <xdr:col>6</xdr:col>
                <xdr:colOff>266700</xdr:colOff>
                <xdr:row>45</xdr:row>
                <xdr:rowOff>190500</xdr:rowOff>
              </to>
            </anchor>
          </controlPr>
        </control>
      </mc:Choice>
      <mc:Fallback>
        <control shapeId="15427" r:id="rId20" name="CheckBox21"/>
      </mc:Fallback>
    </mc:AlternateContent>
    <mc:AlternateContent xmlns:mc="http://schemas.openxmlformats.org/markup-compatibility/2006">
      <mc:Choice Requires="x14">
        <control shapeId="15426" r:id="rId22" name="CheckBox20">
          <controlPr defaultSize="0" autoLine="0" r:id="rId23">
            <anchor moveWithCells="1">
              <from>
                <xdr:col>6</xdr:col>
                <xdr:colOff>66675</xdr:colOff>
                <xdr:row>44</xdr:row>
                <xdr:rowOff>28575</xdr:rowOff>
              </from>
              <to>
                <xdr:col>6</xdr:col>
                <xdr:colOff>266700</xdr:colOff>
                <xdr:row>44</xdr:row>
                <xdr:rowOff>190500</xdr:rowOff>
              </to>
            </anchor>
          </controlPr>
        </control>
      </mc:Choice>
      <mc:Fallback>
        <control shapeId="15426" r:id="rId22" name="CheckBox20"/>
      </mc:Fallback>
    </mc:AlternateContent>
    <mc:AlternateContent xmlns:mc="http://schemas.openxmlformats.org/markup-compatibility/2006">
      <mc:Choice Requires="x14">
        <control shapeId="15425" r:id="rId24" name="CheckBox19">
          <controlPr defaultSize="0" autoLine="0" r:id="rId25">
            <anchor moveWithCells="1">
              <from>
                <xdr:col>6</xdr:col>
                <xdr:colOff>66675</xdr:colOff>
                <xdr:row>43</xdr:row>
                <xdr:rowOff>28575</xdr:rowOff>
              </from>
              <to>
                <xdr:col>6</xdr:col>
                <xdr:colOff>266700</xdr:colOff>
                <xdr:row>43</xdr:row>
                <xdr:rowOff>190500</xdr:rowOff>
              </to>
            </anchor>
          </controlPr>
        </control>
      </mc:Choice>
      <mc:Fallback>
        <control shapeId="15425" r:id="rId24" name="CheckBox19"/>
      </mc:Fallback>
    </mc:AlternateContent>
    <mc:AlternateContent xmlns:mc="http://schemas.openxmlformats.org/markup-compatibility/2006">
      <mc:Choice Requires="x14">
        <control shapeId="15424" r:id="rId26" name="CheckBox18">
          <controlPr defaultSize="0" autoLine="0" r:id="rId27">
            <anchor moveWithCells="1">
              <from>
                <xdr:col>6</xdr:col>
                <xdr:colOff>66675</xdr:colOff>
                <xdr:row>42</xdr:row>
                <xdr:rowOff>28575</xdr:rowOff>
              </from>
              <to>
                <xdr:col>6</xdr:col>
                <xdr:colOff>266700</xdr:colOff>
                <xdr:row>42</xdr:row>
                <xdr:rowOff>190500</xdr:rowOff>
              </to>
            </anchor>
          </controlPr>
        </control>
      </mc:Choice>
      <mc:Fallback>
        <control shapeId="15424" r:id="rId26" name="CheckBox18"/>
      </mc:Fallback>
    </mc:AlternateContent>
    <mc:AlternateContent xmlns:mc="http://schemas.openxmlformats.org/markup-compatibility/2006">
      <mc:Choice Requires="x14">
        <control shapeId="15423" r:id="rId28" name="CheckBox17">
          <controlPr defaultSize="0" autoLine="0" r:id="rId29">
            <anchor moveWithCells="1">
              <from>
                <xdr:col>6</xdr:col>
                <xdr:colOff>66675</xdr:colOff>
                <xdr:row>41</xdr:row>
                <xdr:rowOff>28575</xdr:rowOff>
              </from>
              <to>
                <xdr:col>6</xdr:col>
                <xdr:colOff>266700</xdr:colOff>
                <xdr:row>41</xdr:row>
                <xdr:rowOff>190500</xdr:rowOff>
              </to>
            </anchor>
          </controlPr>
        </control>
      </mc:Choice>
      <mc:Fallback>
        <control shapeId="15423" r:id="rId28" name="CheckBox17"/>
      </mc:Fallback>
    </mc:AlternateContent>
    <mc:AlternateContent xmlns:mc="http://schemas.openxmlformats.org/markup-compatibility/2006">
      <mc:Choice Requires="x14">
        <control shapeId="15422" r:id="rId30" name="CheckBox16">
          <controlPr defaultSize="0" autoLine="0" r:id="rId31">
            <anchor moveWithCells="1">
              <from>
                <xdr:col>6</xdr:col>
                <xdr:colOff>66675</xdr:colOff>
                <xdr:row>38</xdr:row>
                <xdr:rowOff>28575</xdr:rowOff>
              </from>
              <to>
                <xdr:col>6</xdr:col>
                <xdr:colOff>266700</xdr:colOff>
                <xdr:row>38</xdr:row>
                <xdr:rowOff>190500</xdr:rowOff>
              </to>
            </anchor>
          </controlPr>
        </control>
      </mc:Choice>
      <mc:Fallback>
        <control shapeId="15422" r:id="rId30" name="CheckBox16"/>
      </mc:Fallback>
    </mc:AlternateContent>
    <mc:AlternateContent xmlns:mc="http://schemas.openxmlformats.org/markup-compatibility/2006">
      <mc:Choice Requires="x14">
        <control shapeId="15421" r:id="rId32" name="CheckBox15">
          <controlPr defaultSize="0" autoLine="0" r:id="rId33">
            <anchor moveWithCells="1">
              <from>
                <xdr:col>6</xdr:col>
                <xdr:colOff>66675</xdr:colOff>
                <xdr:row>37</xdr:row>
                <xdr:rowOff>28575</xdr:rowOff>
              </from>
              <to>
                <xdr:col>6</xdr:col>
                <xdr:colOff>266700</xdr:colOff>
                <xdr:row>37</xdr:row>
                <xdr:rowOff>190500</xdr:rowOff>
              </to>
            </anchor>
          </controlPr>
        </control>
      </mc:Choice>
      <mc:Fallback>
        <control shapeId="15421" r:id="rId32" name="CheckBox15"/>
      </mc:Fallback>
    </mc:AlternateContent>
    <mc:AlternateContent xmlns:mc="http://schemas.openxmlformats.org/markup-compatibility/2006">
      <mc:Choice Requires="x14">
        <control shapeId="15420" r:id="rId34" name="CheckBox14">
          <controlPr defaultSize="0" autoLine="0" r:id="rId35">
            <anchor moveWithCells="1">
              <from>
                <xdr:col>6</xdr:col>
                <xdr:colOff>66675</xdr:colOff>
                <xdr:row>36</xdr:row>
                <xdr:rowOff>28575</xdr:rowOff>
              </from>
              <to>
                <xdr:col>6</xdr:col>
                <xdr:colOff>266700</xdr:colOff>
                <xdr:row>36</xdr:row>
                <xdr:rowOff>190500</xdr:rowOff>
              </to>
            </anchor>
          </controlPr>
        </control>
      </mc:Choice>
      <mc:Fallback>
        <control shapeId="15420" r:id="rId34" name="CheckBox14"/>
      </mc:Fallback>
    </mc:AlternateContent>
    <mc:AlternateContent xmlns:mc="http://schemas.openxmlformats.org/markup-compatibility/2006">
      <mc:Choice Requires="x14">
        <control shapeId="15419" r:id="rId36" name="CheckBox13">
          <controlPr defaultSize="0" autoLine="0" r:id="rId37">
            <anchor moveWithCells="1">
              <from>
                <xdr:col>6</xdr:col>
                <xdr:colOff>66675</xdr:colOff>
                <xdr:row>35</xdr:row>
                <xdr:rowOff>28575</xdr:rowOff>
              </from>
              <to>
                <xdr:col>6</xdr:col>
                <xdr:colOff>266700</xdr:colOff>
                <xdr:row>35</xdr:row>
                <xdr:rowOff>190500</xdr:rowOff>
              </to>
            </anchor>
          </controlPr>
        </control>
      </mc:Choice>
      <mc:Fallback>
        <control shapeId="15419" r:id="rId36" name="CheckBox13"/>
      </mc:Fallback>
    </mc:AlternateContent>
    <mc:AlternateContent xmlns:mc="http://schemas.openxmlformats.org/markup-compatibility/2006">
      <mc:Choice Requires="x14">
        <control shapeId="15418" r:id="rId38" name="CheckBox12">
          <controlPr defaultSize="0" autoLine="0" r:id="rId39">
            <anchor moveWithCells="1">
              <from>
                <xdr:col>6</xdr:col>
                <xdr:colOff>66675</xdr:colOff>
                <xdr:row>34</xdr:row>
                <xdr:rowOff>28575</xdr:rowOff>
              </from>
              <to>
                <xdr:col>6</xdr:col>
                <xdr:colOff>266700</xdr:colOff>
                <xdr:row>34</xdr:row>
                <xdr:rowOff>190500</xdr:rowOff>
              </to>
            </anchor>
          </controlPr>
        </control>
      </mc:Choice>
      <mc:Fallback>
        <control shapeId="15418" r:id="rId38" name="CheckBox12"/>
      </mc:Fallback>
    </mc:AlternateContent>
    <mc:AlternateContent xmlns:mc="http://schemas.openxmlformats.org/markup-compatibility/2006">
      <mc:Choice Requires="x14">
        <control shapeId="15417" r:id="rId40" name="CheckBox11">
          <controlPr defaultSize="0" autoLine="0" r:id="rId41">
            <anchor moveWithCells="1">
              <from>
                <xdr:col>6</xdr:col>
                <xdr:colOff>66675</xdr:colOff>
                <xdr:row>31</xdr:row>
                <xdr:rowOff>28575</xdr:rowOff>
              </from>
              <to>
                <xdr:col>6</xdr:col>
                <xdr:colOff>266700</xdr:colOff>
                <xdr:row>31</xdr:row>
                <xdr:rowOff>190500</xdr:rowOff>
              </to>
            </anchor>
          </controlPr>
        </control>
      </mc:Choice>
      <mc:Fallback>
        <control shapeId="15417" r:id="rId40" name="CheckBox11"/>
      </mc:Fallback>
    </mc:AlternateContent>
    <mc:AlternateContent xmlns:mc="http://schemas.openxmlformats.org/markup-compatibility/2006">
      <mc:Choice Requires="x14">
        <control shapeId="15416" r:id="rId42" name="CheckBox10">
          <controlPr defaultSize="0" autoLine="0" r:id="rId43">
            <anchor moveWithCells="1">
              <from>
                <xdr:col>6</xdr:col>
                <xdr:colOff>66675</xdr:colOff>
                <xdr:row>30</xdr:row>
                <xdr:rowOff>28575</xdr:rowOff>
              </from>
              <to>
                <xdr:col>6</xdr:col>
                <xdr:colOff>266700</xdr:colOff>
                <xdr:row>30</xdr:row>
                <xdr:rowOff>190500</xdr:rowOff>
              </to>
            </anchor>
          </controlPr>
        </control>
      </mc:Choice>
      <mc:Fallback>
        <control shapeId="15416" r:id="rId42" name="CheckBox10"/>
      </mc:Fallback>
    </mc:AlternateContent>
    <mc:AlternateContent xmlns:mc="http://schemas.openxmlformats.org/markup-compatibility/2006">
      <mc:Choice Requires="x14">
        <control shapeId="15415" r:id="rId44" name="CheckBox9">
          <controlPr defaultSize="0" autoLine="0" r:id="rId45">
            <anchor moveWithCells="1">
              <from>
                <xdr:col>6</xdr:col>
                <xdr:colOff>66675</xdr:colOff>
                <xdr:row>29</xdr:row>
                <xdr:rowOff>28575</xdr:rowOff>
              </from>
              <to>
                <xdr:col>6</xdr:col>
                <xdr:colOff>266700</xdr:colOff>
                <xdr:row>29</xdr:row>
                <xdr:rowOff>190500</xdr:rowOff>
              </to>
            </anchor>
          </controlPr>
        </control>
      </mc:Choice>
      <mc:Fallback>
        <control shapeId="15415" r:id="rId44" name="CheckBox9"/>
      </mc:Fallback>
    </mc:AlternateContent>
    <mc:AlternateContent xmlns:mc="http://schemas.openxmlformats.org/markup-compatibility/2006">
      <mc:Choice Requires="x14">
        <control shapeId="15414" r:id="rId46" name="CheckBox8">
          <controlPr defaultSize="0" autoLine="0" r:id="rId47">
            <anchor moveWithCells="1">
              <from>
                <xdr:col>6</xdr:col>
                <xdr:colOff>66675</xdr:colOff>
                <xdr:row>26</xdr:row>
                <xdr:rowOff>28575</xdr:rowOff>
              </from>
              <to>
                <xdr:col>6</xdr:col>
                <xdr:colOff>266700</xdr:colOff>
                <xdr:row>26</xdr:row>
                <xdr:rowOff>190500</xdr:rowOff>
              </to>
            </anchor>
          </controlPr>
        </control>
      </mc:Choice>
      <mc:Fallback>
        <control shapeId="15414" r:id="rId46" name="CheckBox8"/>
      </mc:Fallback>
    </mc:AlternateContent>
    <mc:AlternateContent xmlns:mc="http://schemas.openxmlformats.org/markup-compatibility/2006">
      <mc:Choice Requires="x14">
        <control shapeId="15413" r:id="rId48" name="CheckBox7">
          <controlPr defaultSize="0" autoLine="0" r:id="rId49">
            <anchor moveWithCells="1">
              <from>
                <xdr:col>6</xdr:col>
                <xdr:colOff>66675</xdr:colOff>
                <xdr:row>25</xdr:row>
                <xdr:rowOff>28575</xdr:rowOff>
              </from>
              <to>
                <xdr:col>6</xdr:col>
                <xdr:colOff>266700</xdr:colOff>
                <xdr:row>25</xdr:row>
                <xdr:rowOff>190500</xdr:rowOff>
              </to>
            </anchor>
          </controlPr>
        </control>
      </mc:Choice>
      <mc:Fallback>
        <control shapeId="15413" r:id="rId48" name="CheckBox7"/>
      </mc:Fallback>
    </mc:AlternateContent>
    <mc:AlternateContent xmlns:mc="http://schemas.openxmlformats.org/markup-compatibility/2006">
      <mc:Choice Requires="x14">
        <control shapeId="15412" r:id="rId50" name="CheckBox6">
          <controlPr defaultSize="0" autoLine="0" r:id="rId51">
            <anchor moveWithCells="1">
              <from>
                <xdr:col>6</xdr:col>
                <xdr:colOff>66675</xdr:colOff>
                <xdr:row>24</xdr:row>
                <xdr:rowOff>28575</xdr:rowOff>
              </from>
              <to>
                <xdr:col>6</xdr:col>
                <xdr:colOff>266700</xdr:colOff>
                <xdr:row>24</xdr:row>
                <xdr:rowOff>190500</xdr:rowOff>
              </to>
            </anchor>
          </controlPr>
        </control>
      </mc:Choice>
      <mc:Fallback>
        <control shapeId="15412" r:id="rId50" name="CheckBox6"/>
      </mc:Fallback>
    </mc:AlternateContent>
    <mc:AlternateContent xmlns:mc="http://schemas.openxmlformats.org/markup-compatibility/2006">
      <mc:Choice Requires="x14">
        <control shapeId="15411" r:id="rId52" name="CheckBox5">
          <controlPr defaultSize="0" autoLine="0" r:id="rId53">
            <anchor moveWithCells="1">
              <from>
                <xdr:col>6</xdr:col>
                <xdr:colOff>66675</xdr:colOff>
                <xdr:row>23</xdr:row>
                <xdr:rowOff>28575</xdr:rowOff>
              </from>
              <to>
                <xdr:col>6</xdr:col>
                <xdr:colOff>266700</xdr:colOff>
                <xdr:row>23</xdr:row>
                <xdr:rowOff>190500</xdr:rowOff>
              </to>
            </anchor>
          </controlPr>
        </control>
      </mc:Choice>
      <mc:Fallback>
        <control shapeId="15411" r:id="rId52" name="CheckBox5"/>
      </mc:Fallback>
    </mc:AlternateContent>
    <mc:AlternateContent xmlns:mc="http://schemas.openxmlformats.org/markup-compatibility/2006">
      <mc:Choice Requires="x14">
        <control shapeId="15410" r:id="rId54" name="CheckBox4">
          <controlPr defaultSize="0" autoLine="0" r:id="rId55">
            <anchor moveWithCells="1">
              <from>
                <xdr:col>6</xdr:col>
                <xdr:colOff>66675</xdr:colOff>
                <xdr:row>20</xdr:row>
                <xdr:rowOff>28575</xdr:rowOff>
              </from>
              <to>
                <xdr:col>6</xdr:col>
                <xdr:colOff>266700</xdr:colOff>
                <xdr:row>20</xdr:row>
                <xdr:rowOff>190500</xdr:rowOff>
              </to>
            </anchor>
          </controlPr>
        </control>
      </mc:Choice>
      <mc:Fallback>
        <control shapeId="15410" r:id="rId54" name="CheckBox4"/>
      </mc:Fallback>
    </mc:AlternateContent>
    <mc:AlternateContent xmlns:mc="http://schemas.openxmlformats.org/markup-compatibility/2006">
      <mc:Choice Requires="x14">
        <control shapeId="15409" r:id="rId56" name="CheckBox3">
          <controlPr defaultSize="0" autoLine="0" r:id="rId57">
            <anchor moveWithCells="1">
              <from>
                <xdr:col>6</xdr:col>
                <xdr:colOff>66675</xdr:colOff>
                <xdr:row>19</xdr:row>
                <xdr:rowOff>28575</xdr:rowOff>
              </from>
              <to>
                <xdr:col>6</xdr:col>
                <xdr:colOff>266700</xdr:colOff>
                <xdr:row>19</xdr:row>
                <xdr:rowOff>190500</xdr:rowOff>
              </to>
            </anchor>
          </controlPr>
        </control>
      </mc:Choice>
      <mc:Fallback>
        <control shapeId="15409" r:id="rId56" name="CheckBox3"/>
      </mc:Fallback>
    </mc:AlternateContent>
    <mc:AlternateContent xmlns:mc="http://schemas.openxmlformats.org/markup-compatibility/2006">
      <mc:Choice Requires="x14">
        <control shapeId="15408" r:id="rId58" name="CheckBox2">
          <controlPr defaultSize="0" autoLine="0" r:id="rId59">
            <anchor moveWithCells="1">
              <from>
                <xdr:col>6</xdr:col>
                <xdr:colOff>66675</xdr:colOff>
                <xdr:row>18</xdr:row>
                <xdr:rowOff>28575</xdr:rowOff>
              </from>
              <to>
                <xdr:col>6</xdr:col>
                <xdr:colOff>266700</xdr:colOff>
                <xdr:row>18</xdr:row>
                <xdr:rowOff>190500</xdr:rowOff>
              </to>
            </anchor>
          </controlPr>
        </control>
      </mc:Choice>
      <mc:Fallback>
        <control shapeId="15408" r:id="rId58" name="CheckBox2"/>
      </mc:Fallback>
    </mc:AlternateContent>
    <mc:AlternateContent xmlns:mc="http://schemas.openxmlformats.org/markup-compatibility/2006">
      <mc:Choice Requires="x14">
        <control shapeId="15407" r:id="rId60" name="CheckBox1">
          <controlPr defaultSize="0" autoLine="0" r:id="rId61">
            <anchor moveWithCells="1">
              <from>
                <xdr:col>6</xdr:col>
                <xdr:colOff>66675</xdr:colOff>
                <xdr:row>17</xdr:row>
                <xdr:rowOff>28575</xdr:rowOff>
              </from>
              <to>
                <xdr:col>6</xdr:col>
                <xdr:colOff>266700</xdr:colOff>
                <xdr:row>17</xdr:row>
                <xdr:rowOff>190500</xdr:rowOff>
              </to>
            </anchor>
          </controlPr>
        </control>
      </mc:Choice>
      <mc:Fallback>
        <control shapeId="15407" r:id="rId60" name="CheckBox1"/>
      </mc:Fallback>
    </mc:AlternateContent>
    <mc:AlternateContent xmlns:mc="http://schemas.openxmlformats.org/markup-compatibility/2006">
      <mc:Choice Requires="x14">
        <control shapeId="15383" r:id="rId62" name="OptionButton1">
          <controlPr defaultSize="0" autoLine="0" r:id="rId63">
            <anchor moveWithCells="1">
              <from>
                <xdr:col>1</xdr:col>
                <xdr:colOff>47625</xdr:colOff>
                <xdr:row>10</xdr:row>
                <xdr:rowOff>28575</xdr:rowOff>
              </from>
              <to>
                <xdr:col>2</xdr:col>
                <xdr:colOff>314325</xdr:colOff>
                <xdr:row>10</xdr:row>
                <xdr:rowOff>266700</xdr:rowOff>
              </to>
            </anchor>
          </controlPr>
        </control>
      </mc:Choice>
      <mc:Fallback>
        <control shapeId="15383" r:id="rId62" name="OptionButton1"/>
      </mc:Fallback>
    </mc:AlternateContent>
    <mc:AlternateContent xmlns:mc="http://schemas.openxmlformats.org/markup-compatibility/2006">
      <mc:Choice Requires="x14">
        <control shapeId="15384" r:id="rId64" name="OptionButton2">
          <controlPr defaultSize="0" autoLine="0" r:id="rId65">
            <anchor moveWithCells="1">
              <from>
                <xdr:col>3</xdr:col>
                <xdr:colOff>47625</xdr:colOff>
                <xdr:row>10</xdr:row>
                <xdr:rowOff>28575</xdr:rowOff>
              </from>
              <to>
                <xdr:col>4</xdr:col>
                <xdr:colOff>314325</xdr:colOff>
                <xdr:row>10</xdr:row>
                <xdr:rowOff>266700</xdr:rowOff>
              </to>
            </anchor>
          </controlPr>
        </control>
      </mc:Choice>
      <mc:Fallback>
        <control shapeId="15384" r:id="rId64" name="OptionButton2"/>
      </mc:Fallback>
    </mc:AlternateContent>
    <mc:AlternateContent xmlns:mc="http://schemas.openxmlformats.org/markup-compatibility/2006">
      <mc:Choice Requires="x14">
        <control shapeId="15386" r:id="rId66" name="OptionButton4">
          <controlPr defaultSize="0" autoLine="0" r:id="rId67">
            <anchor moveWithCells="1">
              <from>
                <xdr:col>3</xdr:col>
                <xdr:colOff>47625</xdr:colOff>
                <xdr:row>9</xdr:row>
                <xdr:rowOff>28575</xdr:rowOff>
              </from>
              <to>
                <xdr:col>4</xdr:col>
                <xdr:colOff>314325</xdr:colOff>
                <xdr:row>9</xdr:row>
                <xdr:rowOff>266700</xdr:rowOff>
              </to>
            </anchor>
          </controlPr>
        </control>
      </mc:Choice>
      <mc:Fallback>
        <control shapeId="15386" r:id="rId66" name="OptionButton4"/>
      </mc:Fallback>
    </mc:AlternateContent>
    <mc:AlternateContent xmlns:mc="http://schemas.openxmlformats.org/markup-compatibility/2006">
      <mc:Choice Requires="x14">
        <control shapeId="15387" r:id="rId68" name="OptionButton5">
          <controlPr defaultSize="0" autoLine="0" r:id="rId69">
            <anchor moveWithCells="1">
              <from>
                <xdr:col>1</xdr:col>
                <xdr:colOff>47625</xdr:colOff>
                <xdr:row>12</xdr:row>
                <xdr:rowOff>28575</xdr:rowOff>
              </from>
              <to>
                <xdr:col>2</xdr:col>
                <xdr:colOff>314325</xdr:colOff>
                <xdr:row>12</xdr:row>
                <xdr:rowOff>266700</xdr:rowOff>
              </to>
            </anchor>
          </controlPr>
        </control>
      </mc:Choice>
      <mc:Fallback>
        <control shapeId="15387" r:id="rId68" name="OptionButton5"/>
      </mc:Fallback>
    </mc:AlternateContent>
    <mc:AlternateContent xmlns:mc="http://schemas.openxmlformats.org/markup-compatibility/2006">
      <mc:Choice Requires="x14">
        <control shapeId="15388" r:id="rId70" name="OptionButton6">
          <controlPr defaultSize="0" autoLine="0" r:id="rId71">
            <anchor moveWithCells="1">
              <from>
                <xdr:col>3</xdr:col>
                <xdr:colOff>47625</xdr:colOff>
                <xdr:row>12</xdr:row>
                <xdr:rowOff>28575</xdr:rowOff>
              </from>
              <to>
                <xdr:col>4</xdr:col>
                <xdr:colOff>314325</xdr:colOff>
                <xdr:row>12</xdr:row>
                <xdr:rowOff>266700</xdr:rowOff>
              </to>
            </anchor>
          </controlPr>
        </control>
      </mc:Choice>
      <mc:Fallback>
        <control shapeId="15388" r:id="rId70" name="OptionButton6"/>
      </mc:Fallback>
    </mc:AlternateContent>
    <mc:AlternateContent xmlns:mc="http://schemas.openxmlformats.org/markup-compatibility/2006">
      <mc:Choice Requires="x14">
        <control shapeId="15389" r:id="rId72" name="OptionButton7">
          <controlPr defaultSize="0" autoLine="0" r:id="rId73">
            <anchor moveWithCells="1">
              <from>
                <xdr:col>1</xdr:col>
                <xdr:colOff>47625</xdr:colOff>
                <xdr:row>11</xdr:row>
                <xdr:rowOff>28575</xdr:rowOff>
              </from>
              <to>
                <xdr:col>2</xdr:col>
                <xdr:colOff>314325</xdr:colOff>
                <xdr:row>11</xdr:row>
                <xdr:rowOff>266700</xdr:rowOff>
              </to>
            </anchor>
          </controlPr>
        </control>
      </mc:Choice>
      <mc:Fallback>
        <control shapeId="15389" r:id="rId72" name="OptionButton7"/>
      </mc:Fallback>
    </mc:AlternateContent>
    <mc:AlternateContent xmlns:mc="http://schemas.openxmlformats.org/markup-compatibility/2006">
      <mc:Choice Requires="x14">
        <control shapeId="15390" r:id="rId74" name="OptionButton8">
          <controlPr defaultSize="0" autoLine="0" r:id="rId75">
            <anchor moveWithCells="1">
              <from>
                <xdr:col>3</xdr:col>
                <xdr:colOff>47625</xdr:colOff>
                <xdr:row>11</xdr:row>
                <xdr:rowOff>28575</xdr:rowOff>
              </from>
              <to>
                <xdr:col>4</xdr:col>
                <xdr:colOff>314325</xdr:colOff>
                <xdr:row>11</xdr:row>
                <xdr:rowOff>266700</xdr:rowOff>
              </to>
            </anchor>
          </controlPr>
        </control>
      </mc:Choice>
      <mc:Fallback>
        <control shapeId="15390" r:id="rId74" name="OptionButton8"/>
      </mc:Fallback>
    </mc:AlternateContent>
    <mc:AlternateContent xmlns:mc="http://schemas.openxmlformats.org/markup-compatibility/2006">
      <mc:Choice Requires="x14">
        <control shapeId="15391" r:id="rId76" name="OptionButton9">
          <controlPr defaultSize="0" autoLine="0" r:id="rId77">
            <anchor moveWithCells="1">
              <from>
                <xdr:col>1</xdr:col>
                <xdr:colOff>47625</xdr:colOff>
                <xdr:row>13</xdr:row>
                <xdr:rowOff>28575</xdr:rowOff>
              </from>
              <to>
                <xdr:col>2</xdr:col>
                <xdr:colOff>314325</xdr:colOff>
                <xdr:row>13</xdr:row>
                <xdr:rowOff>266700</xdr:rowOff>
              </to>
            </anchor>
          </controlPr>
        </control>
      </mc:Choice>
      <mc:Fallback>
        <control shapeId="15391" r:id="rId76" name="OptionButton9"/>
      </mc:Fallback>
    </mc:AlternateContent>
    <mc:AlternateContent xmlns:mc="http://schemas.openxmlformats.org/markup-compatibility/2006">
      <mc:Choice Requires="x14">
        <control shapeId="15392" r:id="rId78" name="OptionButton10">
          <controlPr defaultSize="0" autoLine="0" r:id="rId79">
            <anchor moveWithCells="1">
              <from>
                <xdr:col>3</xdr:col>
                <xdr:colOff>47625</xdr:colOff>
                <xdr:row>13</xdr:row>
                <xdr:rowOff>28575</xdr:rowOff>
              </from>
              <to>
                <xdr:col>4</xdr:col>
                <xdr:colOff>314325</xdr:colOff>
                <xdr:row>13</xdr:row>
                <xdr:rowOff>266700</xdr:rowOff>
              </to>
            </anchor>
          </controlPr>
        </control>
      </mc:Choice>
      <mc:Fallback>
        <control shapeId="15392" r:id="rId78" name="OptionButton10"/>
      </mc:Fallback>
    </mc:AlternateContent>
    <mc:AlternateContent xmlns:mc="http://schemas.openxmlformats.org/markup-compatibility/2006">
      <mc:Choice Requires="x14">
        <control shapeId="15393" r:id="rId80" name="OptionButton11">
          <controlPr defaultSize="0" autoLine="0" r:id="rId81">
            <anchor moveWithCells="1">
              <from>
                <xdr:col>1</xdr:col>
                <xdr:colOff>47625</xdr:colOff>
                <xdr:row>16</xdr:row>
                <xdr:rowOff>47625</xdr:rowOff>
              </from>
              <to>
                <xdr:col>2</xdr:col>
                <xdr:colOff>314325</xdr:colOff>
                <xdr:row>16</xdr:row>
                <xdr:rowOff>257175</xdr:rowOff>
              </to>
            </anchor>
          </controlPr>
        </control>
      </mc:Choice>
      <mc:Fallback>
        <control shapeId="15393" r:id="rId80" name="OptionButton11"/>
      </mc:Fallback>
    </mc:AlternateContent>
    <mc:AlternateContent xmlns:mc="http://schemas.openxmlformats.org/markup-compatibility/2006">
      <mc:Choice Requires="x14">
        <control shapeId="15394" r:id="rId82" name="OptionButton12">
          <controlPr defaultSize="0" autoLine="0" r:id="rId83">
            <anchor moveWithCells="1">
              <from>
                <xdr:col>3</xdr:col>
                <xdr:colOff>47625</xdr:colOff>
                <xdr:row>16</xdr:row>
                <xdr:rowOff>47625</xdr:rowOff>
              </from>
              <to>
                <xdr:col>4</xdr:col>
                <xdr:colOff>314325</xdr:colOff>
                <xdr:row>16</xdr:row>
                <xdr:rowOff>257175</xdr:rowOff>
              </to>
            </anchor>
          </controlPr>
        </control>
      </mc:Choice>
      <mc:Fallback>
        <control shapeId="15394" r:id="rId82" name="OptionButton12"/>
      </mc:Fallback>
    </mc:AlternateContent>
    <mc:AlternateContent xmlns:mc="http://schemas.openxmlformats.org/markup-compatibility/2006">
      <mc:Choice Requires="x14">
        <control shapeId="15395" r:id="rId84" name="OptionButton13">
          <controlPr defaultSize="0" autoLine="0" r:id="rId85">
            <anchor moveWithCells="1">
              <from>
                <xdr:col>1</xdr:col>
                <xdr:colOff>47625</xdr:colOff>
                <xdr:row>22</xdr:row>
                <xdr:rowOff>47625</xdr:rowOff>
              </from>
              <to>
                <xdr:col>2</xdr:col>
                <xdr:colOff>323850</xdr:colOff>
                <xdr:row>22</xdr:row>
                <xdr:rowOff>257175</xdr:rowOff>
              </to>
            </anchor>
          </controlPr>
        </control>
      </mc:Choice>
      <mc:Fallback>
        <control shapeId="15395" r:id="rId84" name="OptionButton13"/>
      </mc:Fallback>
    </mc:AlternateContent>
    <mc:AlternateContent xmlns:mc="http://schemas.openxmlformats.org/markup-compatibility/2006">
      <mc:Choice Requires="x14">
        <control shapeId="15396" r:id="rId86" name="OptionButton14">
          <controlPr defaultSize="0" autoLine="0" r:id="rId87">
            <anchor moveWithCells="1">
              <from>
                <xdr:col>3</xdr:col>
                <xdr:colOff>47625</xdr:colOff>
                <xdr:row>22</xdr:row>
                <xdr:rowOff>47625</xdr:rowOff>
              </from>
              <to>
                <xdr:col>4</xdr:col>
                <xdr:colOff>323850</xdr:colOff>
                <xdr:row>22</xdr:row>
                <xdr:rowOff>257175</xdr:rowOff>
              </to>
            </anchor>
          </controlPr>
        </control>
      </mc:Choice>
      <mc:Fallback>
        <control shapeId="15396" r:id="rId86" name="OptionButton14"/>
      </mc:Fallback>
    </mc:AlternateContent>
    <mc:AlternateContent xmlns:mc="http://schemas.openxmlformats.org/markup-compatibility/2006">
      <mc:Choice Requires="x14">
        <control shapeId="15398" r:id="rId88" name="OptionButton15">
          <controlPr defaultSize="0" autoLine="0" r:id="rId89">
            <anchor moveWithCells="1">
              <from>
                <xdr:col>1</xdr:col>
                <xdr:colOff>47625</xdr:colOff>
                <xdr:row>28</xdr:row>
                <xdr:rowOff>47625</xdr:rowOff>
              </from>
              <to>
                <xdr:col>2</xdr:col>
                <xdr:colOff>314325</xdr:colOff>
                <xdr:row>28</xdr:row>
                <xdr:rowOff>257175</xdr:rowOff>
              </to>
            </anchor>
          </controlPr>
        </control>
      </mc:Choice>
      <mc:Fallback>
        <control shapeId="15398" r:id="rId88" name="OptionButton15"/>
      </mc:Fallback>
    </mc:AlternateContent>
    <mc:AlternateContent xmlns:mc="http://schemas.openxmlformats.org/markup-compatibility/2006">
      <mc:Choice Requires="x14">
        <control shapeId="15399" r:id="rId90" name="OptionButton16">
          <controlPr defaultSize="0" autoLine="0" r:id="rId91">
            <anchor moveWithCells="1">
              <from>
                <xdr:col>3</xdr:col>
                <xdr:colOff>47625</xdr:colOff>
                <xdr:row>28</xdr:row>
                <xdr:rowOff>47625</xdr:rowOff>
              </from>
              <to>
                <xdr:col>4</xdr:col>
                <xdr:colOff>314325</xdr:colOff>
                <xdr:row>28</xdr:row>
                <xdr:rowOff>257175</xdr:rowOff>
              </to>
            </anchor>
          </controlPr>
        </control>
      </mc:Choice>
      <mc:Fallback>
        <control shapeId="15399" r:id="rId90" name="OptionButton16"/>
      </mc:Fallback>
    </mc:AlternateContent>
    <mc:AlternateContent xmlns:mc="http://schemas.openxmlformats.org/markup-compatibility/2006">
      <mc:Choice Requires="x14">
        <control shapeId="15400" r:id="rId92" name="OptionButton17">
          <controlPr defaultSize="0" autoLine="0" r:id="rId93">
            <anchor moveWithCells="1">
              <from>
                <xdr:col>1</xdr:col>
                <xdr:colOff>47625</xdr:colOff>
                <xdr:row>33</xdr:row>
                <xdr:rowOff>47625</xdr:rowOff>
              </from>
              <to>
                <xdr:col>2</xdr:col>
                <xdr:colOff>323850</xdr:colOff>
                <xdr:row>33</xdr:row>
                <xdr:rowOff>257175</xdr:rowOff>
              </to>
            </anchor>
          </controlPr>
        </control>
      </mc:Choice>
      <mc:Fallback>
        <control shapeId="15400" r:id="rId92" name="OptionButton17"/>
      </mc:Fallback>
    </mc:AlternateContent>
    <mc:AlternateContent xmlns:mc="http://schemas.openxmlformats.org/markup-compatibility/2006">
      <mc:Choice Requires="x14">
        <control shapeId="15401" r:id="rId94" name="OptionButton18">
          <controlPr defaultSize="0" autoLine="0" r:id="rId95">
            <anchor moveWithCells="1">
              <from>
                <xdr:col>3</xdr:col>
                <xdr:colOff>47625</xdr:colOff>
                <xdr:row>33</xdr:row>
                <xdr:rowOff>47625</xdr:rowOff>
              </from>
              <to>
                <xdr:col>4</xdr:col>
                <xdr:colOff>323850</xdr:colOff>
                <xdr:row>33</xdr:row>
                <xdr:rowOff>257175</xdr:rowOff>
              </to>
            </anchor>
          </controlPr>
        </control>
      </mc:Choice>
      <mc:Fallback>
        <control shapeId="15401" r:id="rId94" name="OptionButton18"/>
      </mc:Fallback>
    </mc:AlternateContent>
    <mc:AlternateContent xmlns:mc="http://schemas.openxmlformats.org/markup-compatibility/2006">
      <mc:Choice Requires="x14">
        <control shapeId="15402" r:id="rId96" name="OptionButton19">
          <controlPr defaultSize="0" autoLine="0" r:id="rId97">
            <anchor moveWithCells="1">
              <from>
                <xdr:col>1</xdr:col>
                <xdr:colOff>47625</xdr:colOff>
                <xdr:row>40</xdr:row>
                <xdr:rowOff>47625</xdr:rowOff>
              </from>
              <to>
                <xdr:col>2</xdr:col>
                <xdr:colOff>323850</xdr:colOff>
                <xdr:row>40</xdr:row>
                <xdr:rowOff>257175</xdr:rowOff>
              </to>
            </anchor>
          </controlPr>
        </control>
      </mc:Choice>
      <mc:Fallback>
        <control shapeId="15402" r:id="rId96" name="OptionButton19"/>
      </mc:Fallback>
    </mc:AlternateContent>
    <mc:AlternateContent xmlns:mc="http://schemas.openxmlformats.org/markup-compatibility/2006">
      <mc:Choice Requires="x14">
        <control shapeId="15403" r:id="rId98" name="OptionButton20">
          <controlPr defaultSize="0" autoLine="0" r:id="rId99">
            <anchor moveWithCells="1">
              <from>
                <xdr:col>3</xdr:col>
                <xdr:colOff>47625</xdr:colOff>
                <xdr:row>40</xdr:row>
                <xdr:rowOff>47625</xdr:rowOff>
              </from>
              <to>
                <xdr:col>4</xdr:col>
                <xdr:colOff>323850</xdr:colOff>
                <xdr:row>40</xdr:row>
                <xdr:rowOff>257175</xdr:rowOff>
              </to>
            </anchor>
          </controlPr>
        </control>
      </mc:Choice>
      <mc:Fallback>
        <control shapeId="15403" r:id="rId98" name="OptionButton20"/>
      </mc:Fallback>
    </mc:AlternateContent>
  </controls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1" enableFormatConditionsCalculation="0"/>
  <dimension ref="M20:M23"/>
  <sheetViews>
    <sheetView workbookViewId="0">
      <selection activeCell="H10" sqref="H10"/>
    </sheetView>
  </sheetViews>
  <sheetFormatPr defaultColWidth="8.875" defaultRowHeight="15.75"/>
  <sheetData>
    <row r="20" spans="13:13">
      <c r="M20" t="s">
        <v>279</v>
      </c>
    </row>
    <row r="21" spans="13:13">
      <c r="M21" t="s">
        <v>280</v>
      </c>
    </row>
    <row r="22" spans="13:13">
      <c r="M22" t="s">
        <v>281</v>
      </c>
    </row>
    <row r="23" spans="13:13">
      <c r="M23" t="s">
        <v>282</v>
      </c>
    </row>
  </sheetData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 altText="">
                <anchor moveWithCells="1">
                  <from>
                    <xdr:col>3</xdr:col>
                    <xdr:colOff>485775</xdr:colOff>
                    <xdr:row>3</xdr:row>
                    <xdr:rowOff>85725</xdr:rowOff>
                  </from>
                  <to>
                    <xdr:col>6</xdr:col>
                    <xdr:colOff>333375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5" name="Option Button 4">
              <controlPr defaultSize="0" autoFill="0" autoLine="0" autoPict="0" macro="[0]!Botãodeopção4_Click">
                <anchor moveWithCells="1">
                  <from>
                    <xdr:col>3</xdr:col>
                    <xdr:colOff>457200</xdr:colOff>
                    <xdr:row>8</xdr:row>
                    <xdr:rowOff>180975</xdr:rowOff>
                  </from>
                  <to>
                    <xdr:col>7</xdr:col>
                    <xdr:colOff>371475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9</vt:i4>
      </vt:variant>
    </vt:vector>
  </HeadingPairs>
  <TitlesOfParts>
    <vt:vector size="9" baseType="lpstr">
      <vt:lpstr>Instruções</vt:lpstr>
      <vt:lpstr>DADOS PESSOAIS</vt:lpstr>
      <vt:lpstr>DADOS CLÍNICOS</vt:lpstr>
      <vt:lpstr>Caracterização Participantes</vt:lpstr>
      <vt:lpstr>Ambiente</vt:lpstr>
      <vt:lpstr>Testes Funcionais</vt:lpstr>
      <vt:lpstr>Quedas</vt:lpstr>
      <vt:lpstr>Procedimentos</vt:lpstr>
      <vt:lpstr>Folha1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Microsoft Office</dc:creator>
  <cp:lastModifiedBy>Utilizador</cp:lastModifiedBy>
  <cp:lastPrinted>2017-09-26T19:08:40Z</cp:lastPrinted>
  <dcterms:created xsi:type="dcterms:W3CDTF">2017-09-09T16:56:49Z</dcterms:created>
  <dcterms:modified xsi:type="dcterms:W3CDTF">2018-01-21T17:47:18Z</dcterms:modified>
</cp:coreProperties>
</file>